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tibata\Desktop\"/>
    </mc:Choice>
  </mc:AlternateContent>
  <xr:revisionPtr revIDLastSave="0" documentId="8_{D063199B-52BD-417C-B0B3-C35C2CE21B02}" xr6:coauthVersionLast="36" xr6:coauthVersionMax="36" xr10:uidLastSave="{00000000-0000-0000-0000-000000000000}"/>
  <bookViews>
    <workbookView xWindow="0" yWindow="0" windowWidth="20490" windowHeight="6045" xr2:uid="{82C4854F-A72A-4AB7-AC81-DB80EB47B1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M5" i="1"/>
  <c r="K7" i="1" s="1"/>
  <c r="M7" i="1" s="1"/>
  <c r="D5" i="1" l="1"/>
  <c r="L5" i="1"/>
  <c r="H5" i="1"/>
  <c r="F5" i="1"/>
</calcChain>
</file>

<file path=xl/sharedStrings.xml><?xml version="1.0" encoding="utf-8"?>
<sst xmlns="http://schemas.openxmlformats.org/spreadsheetml/2006/main" count="21" uniqueCount="18">
  <si>
    <t>Programa de Gestión Eficiente de la demanda de Energía en Zonas No Interconectadas – Piloto Archipiélago de San Andrés, Providencia y Santa Catalina”
Contrato de Préstamo 3747/TC-CO</t>
  </si>
  <si>
    <t>Tabla No.1 Análisis de Precios Unitarios</t>
  </si>
  <si>
    <t>Empresa</t>
  </si>
  <si>
    <t>Costo Almacenamiento bombillas LED</t>
  </si>
  <si>
    <t>Porcentaje
(%)</t>
  </si>
  <si>
    <t>Costo de logística para la entrega o sustitución.*</t>
  </si>
  <si>
    <t>Costo de bodegaje bombillas ineficientes recibidas **</t>
  </si>
  <si>
    <t>Costo Gestión Adecuada de los Residuos***</t>
  </si>
  <si>
    <t>Costo Unitario por Bombilla</t>
  </si>
  <si>
    <t>Número Total de Bombillas por entregar</t>
  </si>
  <si>
    <t>Administración (%)</t>
  </si>
  <si>
    <t>Imprevistos (%)</t>
  </si>
  <si>
    <t>Utilidad (%)</t>
  </si>
  <si>
    <t>Valor Total A.I.U. (%)</t>
  </si>
  <si>
    <t>Costo Unitario por Bombilla + A.I.U.</t>
  </si>
  <si>
    <t>Valor Total del Contrato</t>
  </si>
  <si>
    <t>Nota 1: Ley 47 de 1993 Articulo 22: Exclusión del impuesto Sobre las Ventas dentro del Territorio del Archipiélago de SAPSC.</t>
  </si>
  <si>
    <t xml:space="preserve">Ver Tabla 6-1. Distribucción de proyectos planteados en el PGAS (Pág. 63)
*   Tener en cuenta Componente Estratégico del PGAS para la Instalación, transporte terrestre,sustitución AEE entre otros.
**  Bodegaje para las bombillas ineficientes que se reciban en el desarrollo del contrato .
***Transporte, desegraciación, disposición final.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</si>
</sst>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1" fillId="0" borderId="8" xfId="1" applyNumberFormat="1" applyFill="1" applyBorder="1" applyAlignment="1">
      <alignment horizontal="center" vertical="center"/>
    </xf>
    <xf numFmtId="10" fontId="1" fillId="0" borderId="12" xfId="2" applyNumberFormat="1" applyFill="1" applyBorder="1" applyAlignment="1">
      <alignment horizontal="center" vertical="center"/>
    </xf>
    <xf numFmtId="164" fontId="1" fillId="0" borderId="14" xfId="1" applyNumberFormat="1" applyFill="1" applyBorder="1" applyAlignment="1">
      <alignment horizontal="center" vertical="center"/>
    </xf>
    <xf numFmtId="164" fontId="1" fillId="0" borderId="15" xfId="1" applyNumberFormat="1" applyFill="1" applyBorder="1" applyAlignment="1">
      <alignment horizontal="center" vertical="center"/>
    </xf>
    <xf numFmtId="164" fontId="1" fillId="0" borderId="16" xfId="1" applyNumberFormat="1" applyFill="1" applyBorder="1" applyAlignment="1">
      <alignment horizontal="center" vertical="center"/>
    </xf>
    <xf numFmtId="10" fontId="1" fillId="0" borderId="8" xfId="2" applyNumberFormat="1" applyFill="1" applyBorder="1" applyAlignment="1">
      <alignment horizontal="center" vertical="center"/>
    </xf>
    <xf numFmtId="164" fontId="1" fillId="0" borderId="13" xfId="1" applyNumberForma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10" fontId="1" fillId="0" borderId="18" xfId="2" applyNumberFormat="1" applyFill="1" applyBorder="1" applyAlignment="1">
      <alignment horizontal="center" vertical="center"/>
    </xf>
    <xf numFmtId="10" fontId="1" fillId="0" borderId="21" xfId="2" applyNumberFormat="1" applyFill="1" applyBorder="1" applyAlignment="1">
      <alignment horizontal="center" vertical="center"/>
    </xf>
    <xf numFmtId="10" fontId="1" fillId="0" borderId="19" xfId="2" applyNumberFormat="1" applyFill="1" applyBorder="1" applyAlignment="1">
      <alignment horizontal="center" vertical="center"/>
    </xf>
    <xf numFmtId="164" fontId="1" fillId="0" borderId="22" xfId="1" applyNumberFormat="1" applyFill="1" applyBorder="1" applyAlignment="1">
      <alignment horizontal="center" vertical="center"/>
    </xf>
    <xf numFmtId="164" fontId="1" fillId="0" borderId="19" xfId="1" applyNumberFormat="1" applyFill="1" applyBorder="1" applyAlignment="1">
      <alignment horizontal="center" vertical="center"/>
    </xf>
    <xf numFmtId="164" fontId="1" fillId="0" borderId="20" xfId="1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FD1C5-4983-4E58-8B84-CC3AD15262ED}">
  <dimension ref="B1:M9"/>
  <sheetViews>
    <sheetView tabSelected="1" workbookViewId="0">
      <selection activeCell="G11" sqref="G11"/>
    </sheetView>
  </sheetViews>
  <sheetFormatPr baseColWidth="10" defaultRowHeight="15" x14ac:dyDescent="0.25"/>
  <sheetData>
    <row r="1" spans="2:13" ht="15.75" thickBot="1" x14ac:dyDescent="0.3"/>
    <row r="2" spans="2:13" ht="26.25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thickBot="1" x14ac:dyDescent="0.3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57" thickBot="1" x14ac:dyDescent="0.3">
      <c r="B4" s="7" t="s">
        <v>2</v>
      </c>
      <c r="C4" s="8" t="s">
        <v>3</v>
      </c>
      <c r="D4" s="9" t="s">
        <v>4</v>
      </c>
      <c r="E4" s="8" t="s">
        <v>5</v>
      </c>
      <c r="F4" s="9" t="s">
        <v>4</v>
      </c>
      <c r="G4" s="10" t="s">
        <v>6</v>
      </c>
      <c r="H4" s="9" t="s">
        <v>4</v>
      </c>
      <c r="I4" s="11" t="s">
        <v>7</v>
      </c>
      <c r="J4" s="12"/>
      <c r="K4" s="13"/>
      <c r="L4" s="8" t="s">
        <v>4</v>
      </c>
      <c r="M4" s="14" t="s">
        <v>8</v>
      </c>
    </row>
    <row r="5" spans="2:13" ht="15.75" thickBot="1" x14ac:dyDescent="0.3">
      <c r="B5" s="15"/>
      <c r="C5" s="16">
        <v>0</v>
      </c>
      <c r="D5" s="16" t="e">
        <f>SUM(C5/$M$7)</f>
        <v>#DIV/0!</v>
      </c>
      <c r="E5" s="17">
        <v>0</v>
      </c>
      <c r="F5" s="18" t="e">
        <f>SUM(E5/$M$7)</f>
        <v>#DIV/0!</v>
      </c>
      <c r="G5" s="17">
        <v>0</v>
      </c>
      <c r="H5" s="18" t="e">
        <f>SUM(G5/$M$7)</f>
        <v>#DIV/0!</v>
      </c>
      <c r="I5" s="19">
        <v>0</v>
      </c>
      <c r="J5" s="20"/>
      <c r="K5" s="21"/>
      <c r="L5" s="22" t="e">
        <f>SUM(I5/$M$7)</f>
        <v>#DIV/0!</v>
      </c>
      <c r="M5" s="23">
        <f>SUM(C5+E5+G5+I5)</f>
        <v>0</v>
      </c>
    </row>
    <row r="6" spans="2:13" ht="48.75" thickBot="1" x14ac:dyDescent="0.3">
      <c r="B6" s="24" t="s">
        <v>9</v>
      </c>
      <c r="C6" s="25" t="s">
        <v>10</v>
      </c>
      <c r="D6" s="26"/>
      <c r="E6" s="25" t="s">
        <v>11</v>
      </c>
      <c r="F6" s="26"/>
      <c r="G6" s="25" t="s">
        <v>12</v>
      </c>
      <c r="H6" s="26"/>
      <c r="I6" s="25" t="s">
        <v>13</v>
      </c>
      <c r="J6" s="26"/>
      <c r="K6" s="27" t="s">
        <v>14</v>
      </c>
      <c r="L6" s="28"/>
      <c r="M6" s="24" t="s">
        <v>15</v>
      </c>
    </row>
    <row r="7" spans="2:13" ht="15.75" thickBot="1" x14ac:dyDescent="0.3">
      <c r="B7" s="29">
        <v>16628</v>
      </c>
      <c r="C7" s="30">
        <v>0.05</v>
      </c>
      <c r="D7" s="31"/>
      <c r="E7" s="31">
        <v>0</v>
      </c>
      <c r="F7" s="31"/>
      <c r="G7" s="31">
        <v>0</v>
      </c>
      <c r="H7" s="31"/>
      <c r="I7" s="31">
        <f>SUM(C7:H7)</f>
        <v>0.05</v>
      </c>
      <c r="J7" s="32"/>
      <c r="K7" s="33">
        <f>ROUND(M5+(M5*I7),0)</f>
        <v>0</v>
      </c>
      <c r="L7" s="34"/>
      <c r="M7" s="35">
        <f>SUM(B7*K7)</f>
        <v>0</v>
      </c>
    </row>
    <row r="8" spans="2:13" ht="27" customHeight="1" x14ac:dyDescent="0.25">
      <c r="B8" s="36" t="s">
        <v>16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2:13" ht="56.25" customHeight="1" thickBot="1" x14ac:dyDescent="0.3">
      <c r="B9" s="39" t="s">
        <v>17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</sheetData>
  <mergeCells count="16">
    <mergeCell ref="B9:M9"/>
    <mergeCell ref="C7:D7"/>
    <mergeCell ref="E7:F7"/>
    <mergeCell ref="G7:H7"/>
    <mergeCell ref="I7:J7"/>
    <mergeCell ref="K7:L7"/>
    <mergeCell ref="B8:M8"/>
    <mergeCell ref="B2:M2"/>
    <mergeCell ref="B3:M3"/>
    <mergeCell ref="I4:K4"/>
    <mergeCell ref="I5:K5"/>
    <mergeCell ref="C6:D6"/>
    <mergeCell ref="E6:F6"/>
    <mergeCell ref="G6:H6"/>
    <mergeCell ref="I6:J6"/>
    <mergeCell ref="K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JEIMI PAOLA TIBATA SERRATO</dc:creator>
  <cp:lastModifiedBy>JEIMI PAOLA TIBATA SERRATO</cp:lastModifiedBy>
  <dcterms:created xsi:type="dcterms:W3CDTF">2020-08-12T16:20:33Z</dcterms:created>
  <dcterms:modified xsi:type="dcterms:W3CDTF">2020-08-12T16:21:06Z</dcterms:modified>
</cp:coreProperties>
</file>