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anail\Desktop\"/>
    </mc:Choice>
  </mc:AlternateContent>
  <xr:revisionPtr revIDLastSave="2" documentId="8_{8275FE80-3431-48A0-A047-A14CA0EBE880}" xr6:coauthVersionLast="47" xr6:coauthVersionMax="47" xr10:uidLastSave="{5DDFCE7D-557D-4941-9162-A2277B155946}"/>
  <bookViews>
    <workbookView xWindow="30" yWindow="30" windowWidth="20460" windowHeight="10770" xr2:uid="{00000000-000D-0000-FFFF-FFFF00000000}"/>
  </bookViews>
  <sheets>
    <sheet name="Matriz de riesgos" sheetId="16" r:id="rId1"/>
    <sheet name="Sugerencias" sheetId="15" r:id="rId2"/>
    <sheet name="Impacto" sheetId="12" r:id="rId3"/>
    <sheet name="Probabilidad" sheetId="11" r:id="rId4"/>
    <sheet name="Valoración" sheetId="13" r:id="rId5"/>
    <sheet name="Categoría" sheetId="14" r:id="rId6"/>
  </sheets>
  <definedNames>
    <definedName name="_xlnm._FilterDatabase" localSheetId="0" hidden="1">'Matriz de riesgos'!$A$6:$U$8</definedName>
    <definedName name="_xlnm.Print_Area" localSheetId="5">Categoría!$A$1:$C$12</definedName>
    <definedName name="_xlnm.Print_Area" localSheetId="2">Impacto!$A$1:$I$14</definedName>
    <definedName name="_xlnm.Print_Area" localSheetId="3">Probabilidad!$A$1:$D$14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 roundtripDataSignature="AMtx7miaFiSHrbGsjeurl/z7tsRzGO8AEg=="/>
    </ext>
  </extLst>
</workbook>
</file>

<file path=xl/calcChain.xml><?xml version="1.0" encoding="utf-8"?>
<calcChain xmlns="http://schemas.openxmlformats.org/spreadsheetml/2006/main">
  <c r="J22" i="16" l="1"/>
  <c r="P39" i="16"/>
  <c r="Q39" i="16" s="1"/>
  <c r="J39" i="16"/>
  <c r="K39" i="16" s="1"/>
  <c r="P38" i="16"/>
  <c r="Q38" i="16" s="1"/>
  <c r="J38" i="16"/>
  <c r="K38" i="16" s="1"/>
  <c r="J37" i="16"/>
  <c r="K37" i="16"/>
  <c r="P37" i="16"/>
  <c r="Q37" i="16"/>
  <c r="J9" i="16"/>
  <c r="K9" i="16" s="1"/>
  <c r="J10" i="16"/>
  <c r="K10" i="16"/>
  <c r="J11" i="16"/>
  <c r="K11" i="16" s="1"/>
  <c r="J12" i="16"/>
  <c r="K12" i="16" s="1"/>
  <c r="J13" i="16"/>
  <c r="K13" i="16" s="1"/>
  <c r="J14" i="16"/>
  <c r="K14" i="16" s="1"/>
  <c r="J15" i="16"/>
  <c r="K15" i="16"/>
  <c r="J16" i="16"/>
  <c r="K16" i="16"/>
  <c r="J17" i="16"/>
  <c r="K17" i="16"/>
  <c r="J18" i="16"/>
  <c r="K18" i="16"/>
  <c r="J19" i="16"/>
  <c r="K19" i="16" s="1"/>
  <c r="J20" i="16"/>
  <c r="K20" i="16" s="1"/>
  <c r="J21" i="16"/>
  <c r="K21" i="16"/>
  <c r="K22" i="16"/>
  <c r="J23" i="16"/>
  <c r="K23" i="16"/>
  <c r="J24" i="16"/>
  <c r="K24" i="16"/>
  <c r="J25" i="16"/>
  <c r="K25" i="16"/>
  <c r="J26" i="16"/>
  <c r="K26" i="16" s="1"/>
  <c r="J27" i="16"/>
  <c r="K27" i="16" s="1"/>
  <c r="J28" i="16"/>
  <c r="K28" i="16" s="1"/>
  <c r="J29" i="16"/>
  <c r="K29" i="16" s="1"/>
  <c r="J30" i="16"/>
  <c r="K30" i="16" s="1"/>
  <c r="J31" i="16"/>
  <c r="K31" i="16" s="1"/>
  <c r="J32" i="16"/>
  <c r="K32" i="16" s="1"/>
  <c r="J33" i="16"/>
  <c r="K33" i="16" s="1"/>
  <c r="J34" i="16"/>
  <c r="K34" i="16" s="1"/>
  <c r="J35" i="16"/>
  <c r="K35" i="16"/>
  <c r="J36" i="16"/>
  <c r="K36" i="16"/>
  <c r="P24" i="16"/>
  <c r="Q24" i="16"/>
  <c r="P25" i="16"/>
  <c r="Q25" i="16"/>
  <c r="P26" i="16"/>
  <c r="Q26" i="16" s="1"/>
  <c r="P27" i="16"/>
  <c r="Q27" i="16"/>
  <c r="P28" i="16"/>
  <c r="Q28" i="16"/>
  <c r="P29" i="16"/>
  <c r="Q29" i="16"/>
  <c r="P30" i="16"/>
  <c r="Q30" i="16"/>
  <c r="P31" i="16"/>
  <c r="Q31" i="16"/>
  <c r="P32" i="16"/>
  <c r="Q32" i="16"/>
  <c r="P33" i="16"/>
  <c r="Q33" i="16"/>
  <c r="P34" i="16"/>
  <c r="Q34" i="16"/>
  <c r="P35" i="16"/>
  <c r="Q35" i="16"/>
  <c r="P36" i="16"/>
  <c r="Q36" i="16"/>
  <c r="P10" i="16"/>
  <c r="Q10" i="16" s="1"/>
  <c r="P11" i="16"/>
  <c r="Q11" i="16" s="1"/>
  <c r="P12" i="16"/>
  <c r="Q12" i="16" s="1"/>
  <c r="P13" i="16"/>
  <c r="Q13" i="16" s="1"/>
  <c r="P14" i="16"/>
  <c r="Q14" i="16" s="1"/>
  <c r="P15" i="16"/>
  <c r="Q15" i="16" s="1"/>
  <c r="P16" i="16"/>
  <c r="Q16" i="16" s="1"/>
  <c r="P17" i="16"/>
  <c r="Q17" i="16" s="1"/>
  <c r="P18" i="16"/>
  <c r="Q18" i="16" s="1"/>
  <c r="P19" i="16"/>
  <c r="Q19" i="16" s="1"/>
  <c r="P20" i="16"/>
  <c r="Q20" i="16" s="1"/>
  <c r="P21" i="16"/>
  <c r="Q21" i="16" s="1"/>
  <c r="P22" i="16"/>
  <c r="Q22" i="16" s="1"/>
  <c r="P23" i="16"/>
  <c r="Q23" i="16" s="1"/>
  <c r="P9" i="16"/>
  <c r="Q9" i="16" s="1"/>
  <c r="A10" i="16"/>
  <c r="A11" i="16" s="1"/>
  <c r="A12" i="16" s="1"/>
  <c r="A13" i="16" s="1"/>
  <c r="A15" i="16" s="1"/>
  <c r="A16" i="16" s="1"/>
  <c r="A17" i="16" s="1"/>
  <c r="A18" i="16" s="1"/>
  <c r="A19" i="16" s="1"/>
  <c r="A20" i="16" s="1"/>
  <c r="A21" i="16" s="1"/>
  <c r="A22" i="16" s="1"/>
  <c r="A23" i="16" s="1"/>
  <c r="A27" i="16" l="1"/>
  <c r="A28" i="16" s="1"/>
  <c r="A29" i="16" s="1"/>
  <c r="A30" i="16" s="1"/>
  <c r="A31" i="16" s="1"/>
  <c r="A32" i="16" s="1"/>
  <c r="A33" i="16" s="1"/>
  <c r="A34" i="16"/>
  <c r="A36"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tc={3D404F8F-CD25-45C0-8B34-B52273155C5E}</author>
    <author>tc={6AF6B5B6-F4BC-4918-9F35-69362F43A8AB}</author>
  </authors>
  <commentList>
    <comment ref="M25" authorId="0" shapeId="0" xr:uid="{3D404F8F-CD25-45C0-8B34-B52273155C5E}">
      <text>
        <t>[Threaded comment]
Your version of Excel allows you to read this threaded comment; however, any edits to it will get removed if the file is opened in a newer version of Excel. Learn more: https://go.microsoft.com/fwlink/?linkid=870924
Comment:
    Jenniffer: validara con SJ, modificacion a la clausula de incumplimiento para la pertinencia de inclusion de plazo de cura, procedimiento de imposicion de multas</t>
      </text>
    </comment>
    <comment ref="F38" authorId="1" shapeId="0" xr:uid="{6AF6B5B6-F4BC-4918-9F35-69362F43A8A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@Johana Alexandra Rendón Vargas, el riesgo de la no conformación del Autogerador Colectivo</t>
      </text>
    </comment>
  </commentList>
</comments>
</file>

<file path=xl/sharedStrings.xml><?xml version="1.0" encoding="utf-8"?>
<sst xmlns="http://schemas.openxmlformats.org/spreadsheetml/2006/main" count="378" uniqueCount="206">
  <si>
    <t>FONDO DE ENERGÍAS NO CONVENCIONALES Y GESTIÓN EFICIENTE DE LA ENERGÍA – FENOGE</t>
  </si>
  <si>
    <t xml:space="preserve">Anexo 10 - Matriz de Riesgos </t>
  </si>
  <si>
    <t>IA-001-2026 – Obra Integración de FNCE en IEP</t>
  </si>
  <si>
    <t>No.</t>
  </si>
  <si>
    <t xml:space="preserve">Clase </t>
  </si>
  <si>
    <t>Fuente</t>
  </si>
  <si>
    <t>Etapa</t>
  </si>
  <si>
    <t>Tipo</t>
  </si>
  <si>
    <t>Descripción
(Qué puede pasar y cómo puede ocurrir)</t>
  </si>
  <si>
    <t xml:space="preserve">Consecuencia de la ocurrencia del riesgo </t>
  </si>
  <si>
    <t>Probabilidad</t>
  </si>
  <si>
    <r>
      <t>Impacto</t>
    </r>
    <r>
      <rPr>
        <sz val="10"/>
        <color theme="0"/>
        <rFont val="Calibri"/>
        <family val="2"/>
        <scheme val="major"/>
      </rPr>
      <t xml:space="preserve"> </t>
    </r>
  </si>
  <si>
    <t>Valoración</t>
  </si>
  <si>
    <t>Categoría</t>
  </si>
  <si>
    <t>¿A quién se le asigna?</t>
  </si>
  <si>
    <t>Tratamiento / Controles a seguir implementando</t>
  </si>
  <si>
    <t>Impacto después del tratamiento</t>
  </si>
  <si>
    <t>Persona responsable por implementar el tratamiento</t>
  </si>
  <si>
    <t xml:space="preserve">Monitoreo y revisión </t>
  </si>
  <si>
    <t xml:space="preserve">Impacto </t>
  </si>
  <si>
    <t xml:space="preserve">Valoración </t>
  </si>
  <si>
    <t>¿Cómo se realiza el monitoreo?</t>
  </si>
  <si>
    <t>Periodicidad ¿Cuándo?</t>
  </si>
  <si>
    <t>Específico</t>
  </si>
  <si>
    <t>Externo</t>
  </si>
  <si>
    <t>Ejecución</t>
  </si>
  <si>
    <t>Operacional</t>
  </si>
  <si>
    <t>El contratista seleccionado no firma el contrato en el plazo establecido.</t>
  </si>
  <si>
    <t>Reprocesos administrativos y/o atrasos en la contratación y/o inicio del proyecto.</t>
  </si>
  <si>
    <t>Contratista</t>
  </si>
  <si>
    <t>Como requisito habilitante, desde la presentación de la oferta se le exige al contratista una póliza de garantía de seriedad en la oferta.</t>
  </si>
  <si>
    <t>Supervisión y/o Interventoría</t>
  </si>
  <si>
    <t>Verificar que en los documentos de presentación de la oferta se cuente con la póliza de garantía de seriedad de la oferta y su respectivo recibo de pago.</t>
  </si>
  <si>
    <t>Permanente, durante la contratación</t>
  </si>
  <si>
    <t>No presentar las garantías que amparen la ejecución del contrato o que su presentación sea tardía.</t>
  </si>
  <si>
    <t>No dar inicio a la ejecución del Contrato. 
Demora en el inicio de la ejecución del contrato.
Configuración de incumplimiento subsanable o grave (según duración).</t>
  </si>
  <si>
    <t>1. Seguimiento y control por parte del supervisor a los términos para presentación de garantías conforme lo establece el contrato
2. Requerimiento para el cumplimiento del plazo establecido para presentación de garantias
3. Imposición de multas diarias (0.1% del valor total por día). Acumulación hasta el 10% del contrato.
4. Activación de cláusula penal pecuniaria (10% del valor total).
5. Posible declaratoria de incumplimiento total.
4. Terminación del contrato.</t>
  </si>
  <si>
    <t>Hacer seguimiento permanente a la ejecución de las actividades precontractuales, verificando tiempos y cumplimiento de requisitos para perfeccionamiento y ejecución del contrato.</t>
  </si>
  <si>
    <t>Que el contratista no realice en los términos o plazos establecidos por el FENOGE, las contrataciones de personal requerido para el desarrollo del contrato conforme al cronograma aprobado previamente por la supervisión y/o interventoría.</t>
  </si>
  <si>
    <t>Retraso en desarrollo y en la ejecución total del proyecto.</t>
  </si>
  <si>
    <t>Seguimiento al cumplimiento de las obligaciones y cronograma. Solicitar la constitución de la garantía de cumplimiento del contrato.</t>
  </si>
  <si>
    <t>Exigir y aprobar el personal mínimo requerido para la ejecución del contrato junto con el PDT del contratista.</t>
  </si>
  <si>
    <t>Permanente durante el desarrollo del contrato</t>
  </si>
  <si>
    <t>La no disponibilidad de personal calificado y no calificado para la ejecución del contrato, de conformidad con los plazos y en los terminos establecidos en el contrato y en el PDT aprobado por la interventoria/supervision y la normatividad aplicable</t>
  </si>
  <si>
    <t>Retrasos en la ejecución del proyecto.
Reprogramación de actividades críticas (instalación de estructuras, montaje de paneles, conexionado, pruebas y puesta en marcha).
Aumento de costos indirectos (administración, permanencia en obra).
Inconvenientes legales entre el contratista y sus trabajadores.</t>
  </si>
  <si>
    <t>Banco de hojas de vida verificadas antes del inicio.
Contratación anticipada del personal clave (director de obra, ingeniero electricista, técnico electricista certificado).
Plan de reemplazos inmediato para cargos críticos
Identificación previa de disponibilidad regional
Aplicación de multas o cláusula penal pecuniaria.
Afectación de garantías (cumplimiento, calidad del servicio).</t>
  </si>
  <si>
    <t>Reasignación de cuadrillas entre sedes.
Ajuste interno del cronograma sin afectar hitos contractuales.
Solicitud justificada de modificación al PDT (si aplica y está debidamente soportado).
Intensificación de jornadas, conforme la normativa laboral vigente y con cargo al contratista implementador</t>
  </si>
  <si>
    <t>Antes de iniciar las actividades de obra del contrato de implementación y permanente durante el desarrollo del contrato, cada vez que se requiera contratación de personal.</t>
  </si>
  <si>
    <t>Que los predios o cubiertas donde se implementarán los SSFV no resulten finalmente viables de acuerdo a los criterios contemplados en el componente 1, con los resultados de factibilidad y no permitan la completa instalación del sistema o la totalidad de la capacidad definida inicialmente.</t>
  </si>
  <si>
    <t xml:space="preserve">Imposibilidad de ejecutar y/o temrinación anticipada del contrato. Afecta las metas de la iniciativa.
</t>
  </si>
  <si>
    <t>Contratista/FENOGE</t>
  </si>
  <si>
    <t xml:space="preserve">Análisis de Prefactibilidad desde los Componentes Técnico-Energético, Civil-Estructural, Jurídico-Regulatorio-Predial y Ambiental-Social por FENOGE
El contratista deberá identificar alternativas de medidas que lo mitiguen y serán evaluadas por la supervisión y/o interventoría. 
En caso de ser necesario, se podrá trabajar de la mano con las entidades cooperantes y buscar nuevas opciones de predios o cubiertas para la implementación de los SSFV.
en caso de requerirse adecuaciones de tipo Esctructurales, civiles o electricas Fenoge trasladará los requerimientos a las entidades territoriales en virtud de los convenios suscritos 
</t>
  </si>
  <si>
    <t>Seguimiento quincenal a ejecución de adecuaciones cuando se requieran, matriz de estado por sede, indicadores de cumplimiento de adecuaciones vs cronograma, alertas tempranas por retrasos atribuibles a terceros.</t>
  </si>
  <si>
    <t>Permanente durante la ejecución del Componente 1</t>
  </si>
  <si>
    <t>Que haya dificultades con el ingreso de personal al sitio de las obras, que no permitan el desarrollo puntual de las actividades del Cronograma.
Posibles dificultades para el ingreso del personal al municipio y/o a los sitios de obra, que puedan generar retrasos en el desarrollo de las actividades programadas en el cronograma.</t>
  </si>
  <si>
    <t>Retrasos en la ejecución del proyecto.</t>
  </si>
  <si>
    <t>Contratista/Interventor/FENOGE</t>
  </si>
  <si>
    <t>Realización de reunión inicial con las Entidades Territories con quienes Fenoge suscribió convenios y donde se ejecutarán las obras, para establecer acuerdos con respecto a las actividades a realizar
Realizar reuniones de articulación con las entidades territoriales en los municipios de intervención y mantener comunicación permanente con líderes comunitarios, autoridades locales y representantes institucionales, con el fin de facilitar el ingreso al territorio y a los sitios de obra.</t>
  </si>
  <si>
    <t>Acta de reunión entre los responsables de los ingresos a la zona, contratista y supervisión del contrato.</t>
  </si>
  <si>
    <t>Una sola vez antes de iniciar las actividades de obra del contrato de implementación.</t>
  </si>
  <si>
    <t>Que se presenten retrasos en la entrega materiales y equipos, especialmente aquellos objeto de importación, cuando aplique.</t>
  </si>
  <si>
    <t>Afecta el cumplimiento del cronograma y plazo de ejecución del contrato.</t>
  </si>
  <si>
    <t>Establecer plan de compras, donde se dé prioridad a la compra de elementos en el mercado nacional y con diferentes proveedores de equipos. Para equipos importados identificar tiempos de entrega incluido el transporte.</t>
  </si>
  <si>
    <t>Revisión y aprobación del plan de compras por parte de la supervisión/ interventoría del contrato. 
Seguimiento al plan de compras a través de reportes periódicos que muestren el estado de abastecimientos de cada uno de los equipos.</t>
  </si>
  <si>
    <t>Una sola vez antes de iniciar las actividades de obra del contrato de implementación.
Permanente durante el desarrollo del contrato de implementación. Dentro del informe de gestión mensual.</t>
  </si>
  <si>
    <t>Interno</t>
  </si>
  <si>
    <t>Que se presenten accidentes del personal de la obra por incumplimiento de protocolos de seguridad.</t>
  </si>
  <si>
    <t>Afectaciones en la salud al personal que pueden generar retrasos en la ejecución de las actividades del cronograma, inclusive suspensión de obras.</t>
  </si>
  <si>
    <t xml:space="preserve">
Exigencia y supervision al  uso de equipos y elementos de protección personal por parte del personal de la obra, según el Plan SST aprobado y la normativa vigente
Exigencia de Plan SST aprobado 
capacitaciones en seguridad y salud en el trabajo de acuerdo a lo estipulado en las obligaciones contractuales y la normativa vigente.
</t>
  </si>
  <si>
    <t>Seguimiento y verificación del cumplimiento por parte de la supervisión del contrato, mediante auditorías, inspecciones y demás actividades de control y revisión de reportes de incidentes.</t>
  </si>
  <si>
    <t>Permanentemente durante la ejecución del contrato, inspecciones periódicas en obra y dentro del informe de gestión mensual.</t>
  </si>
  <si>
    <t>Que se presenten accidentes de terceros durante las obras y con ocasión a estas.</t>
  </si>
  <si>
    <t>Afecta al contratista en cuanto a la responsabilidad derivada de esta clase de siniestros y al cronograma mientras se adoptan las medidas correctivas, nclusive suspensión de obras.</t>
  </si>
  <si>
    <t>Cumplimiento de las normas y reglamentaciones de seguridad, en particular el uso de las medidas de seguridad reglamentarias en obra, de acuerdo a lo estipulado en las obligaciones contractuales y la normativa vigente.
Validar que siempre este vigente durante la ejecucion del contrato las garantias del contrato de responsabilidad civil de extracontractual</t>
  </si>
  <si>
    <t>Revisión, aprobación y seguimiento de los requisitos de ingreso de terceros al lugar de las obras por parte de la supervisión del contrato.</t>
  </si>
  <si>
    <t>Permanente durante el desarrollo del contrato.</t>
  </si>
  <si>
    <t>Condiciones climáticas adversas (lluvias intensas, vientos fuertes, temperaturas extremas y/o alta nubosidad) que afecten la ejecución de actividades y, adicionalmente, generen desviaciones entre la generación esperada y la generación proyectada de los SSFV a causa de daños ocasinados al los sistemas o valores de irradiación fuera de lo proyectado.</t>
  </si>
  <si>
    <t>Retrasos en el cronograma por reprogramación de actividades, junto con posibles desviaciones de desempeño (kWh) frente a lo estimado, lo cual puede impactar metas e indicadores del proyecto y compromisos de entrega.</t>
  </si>
  <si>
    <t>Incluir contingencias climáticas y programación flexible en el cronograma; validar supuestos de recurso solar usados para estimar generación (criterios de desempeño/producción) y definir verificación mediante pruebas y aceptación.</t>
  </si>
  <si>
    <t>Seguimiento semanal de reportes meteorológicos y ajustes al cronograma de avances.</t>
  </si>
  <si>
    <t>Semanal durante instalación</t>
  </si>
  <si>
    <t>Técnico</t>
  </si>
  <si>
    <t>Que los diseños presentados por el contratista no cumplan con las especificaciones técnicas mínimas.</t>
  </si>
  <si>
    <t>Rechazo de diseños y retrasos en aprobación.
Reajuste cronograma de PDT
Configuración de incumplimiento subsanable o grave (según duración).</t>
  </si>
  <si>
    <t>Implementación de procedimiento interno de revisión técnica, lista de chequeo de cumplimiento de especificaciones mínimas, validación normativa previa a radicación, revisión independiente del diseño y control documental con trazabilidad.
Seguimiento al porcentaje de diseños aprobados en primera revisión, número de observaciones técnicas, tiempos de aprobación y control de reprocesos.
Requerimiento cumplimiento plazo para presentacion de subsanaciones en el caso de tratarse de un Incumplimiento subsanable
Imposición de multas diarias (0.1% del valor total por día). Acumulación hasta el 10% del contrato.
Activación de cláusula penal pecuniaria (10% del valor total).
Posible declaratoria de incumplimiento total.
Terminación del contrato.</t>
  </si>
  <si>
    <t>Revisión de informes de aprobación de diseños y memorias de cálculo.</t>
  </si>
  <si>
    <t>Durante fase de diseño</t>
  </si>
  <si>
    <t>Que el contratista no presente oportunamente el cronograma detallado y el PDT.</t>
  </si>
  <si>
    <t>Retrasos en aprobación y inicio de actividades.</t>
  </si>
  <si>
    <t>Establecimiento en el contrato plazos  improrrogable para presentacion del PTD
Reunión de arranque (kick-off) con interventoría/ supervision
Validación preliminar de estructura del cronograma antes de radicación formal.
Seguimiento oportuno por parte de la interventoria/ supervision para requerir de forma inmediata el cumplimineto de plazos
Imposición de multa por incumplimiento de obligación formal</t>
  </si>
  <si>
    <t>Revisión de acta de aprobación de cronograma y PDT.</t>
  </si>
  <si>
    <t>Inicio de ejecución</t>
  </si>
  <si>
    <t>Financiero</t>
  </si>
  <si>
    <t>Retrasos en desembolsos por parte del FENOGE por incumplimiento de requisitos de pago.</t>
  </si>
  <si>
    <t>Afectación de flujo de caja del contratista y posibles retrasos en ejecución.</t>
  </si>
  <si>
    <t>FENOGE</t>
  </si>
  <si>
    <t>Verificación rigurosa de entregables antes de pago y comunicación clara de requisitos.</t>
  </si>
  <si>
    <t>Revisión de actas de recibo satisfactorio y facturas aprobadas.</t>
  </si>
  <si>
    <t>Por hito de pago</t>
  </si>
  <si>
    <t>Regulatorio</t>
  </si>
  <si>
    <t>Retrasos en permisos para conexión o modificación de redes internas eléctricas.</t>
  </si>
  <si>
    <t>Imposibilidad temporal de puesta en marcha de SSFV.</t>
  </si>
  <si>
    <t>El Contratista deberá incluir dentro de su gestión un checklist de requisitos legales y técnicos aplicables a los trámites de conexión o modificación de redes internas eléctricas, asegurando su cumplimiento desde el inicio del contrato. Así mismo, deberá realizar la radicación oportuna y completa de las solicitudes ante los Operadores de Red y efectuar seguimiento permanente, sistemático y documentado a los radicados, garantizando la trazabilidad de todas las gestiones adelantadas.
En caso de presentarse retrasos imputables exclusivamente a los Operadores de Red o terceros, el Contratista deberá acreditar la debida diligencia en la gestión de los trámites y demostrar que las demoras no le son atribuibles. Verificado lo anterior, y cuando se configuren circunstancias de fuerza mayor o caso fortuito, podrá procederse a la suspensión del contrato o a la ampliación del plazo de ejecución, sin lugar a la imposición de penalidades.</t>
  </si>
  <si>
    <t>Revisión periódica de aprobaciones de conexión emitidas.</t>
  </si>
  <si>
    <t>Durante Componente 1</t>
  </si>
  <si>
    <t>Ambiental</t>
  </si>
  <si>
    <t>Incumplimiento en la implementación del Plan de Manejo Ambiental (PMA).</t>
  </si>
  <si>
    <t>Sanciones ambientales y posible suspensión de obras.</t>
  </si>
  <si>
    <t>Aprobación previa del PMA y supervisión de evidencias de cumplimiento.</t>
  </si>
  <si>
    <t>Revisión de informes mensuales de cumplimiento PMA con registro fotográfico.</t>
  </si>
  <si>
    <t>Mensual durante ejecución</t>
  </si>
  <si>
    <t>Retrasos en suministro de equipos por problemas logísticos o aduaneros.</t>
  </si>
  <si>
    <t>Demoras en instalación de SSFV.</t>
  </si>
  <si>
    <t>Programar anticipadamente importaciones y logística de transporte e implementar plan logístico (rutas, tiempos, bodegaje y recepción), gestionar la ruta crítica e incorporar holguras/contingencias en el PDT para permitir reprogramaciones controladas ante eventos logísticos o aduaneros.</t>
  </si>
  <si>
    <t>Supervisión/Interventoría</t>
  </si>
  <si>
    <t>Revisión de guías de remisión y actas de recibo de equipos en sitio.</t>
  </si>
  <si>
    <t>Por llegada de equipos</t>
  </si>
  <si>
    <t>Fallas en pruebas de puesta en marcha por defectos de instalación.</t>
  </si>
  <si>
    <t>Retrasos en entrega de sistemas operativos.</t>
  </si>
  <si>
    <t>Protocolos de pruebas detallados y supervisión de comisionamiento.
Requerimiento cumplimiento plazo para presentacion de subsanaciones en el caso de tratarse de un Incumplimiento subsanable
Imposición de multas diarias (0.1% del valor total por día). Acumulación hasta el 10% del contrato.
Activación de cláusula penal pecuniaria (10% del valor total).
Posible declaratoria de incumplimiento total.
Terminación del contrato.</t>
  </si>
  <si>
    <t>Revisión de actas de pruebas satisfactorias y curvas de desempeño.</t>
  </si>
  <si>
    <t>Cada se realice puesta en marcha de SSFV</t>
  </si>
  <si>
    <t>Incumplimiento en la entrega, completitud o calidad de evidencias contractuales y técnicas por hito/actividad (actas, informes, listados de chequeo, registro fotográfico, planos/as-built y protocolos de pruebas), requeridas para verificar avance, cumplimiento y aceptación.</t>
  </si>
  <si>
    <t>Retrasos en la aprobación de hitos y pagos, además de imposibilidad de verificar cumplimiento real, generación de glosas y controversias por falta de soportes auditables.</t>
  </si>
  <si>
    <t>Definir matriz de entregables por hito con criterios de aceptación; usar repositorio único de evidencias; condicionar pagos a la validación de soportes; aplicar revisión periódica de calidad documental y técnica por supervisión/interventoría, junto con medidas contractuales cuando se presenten incumplimientos</t>
  </si>
  <si>
    <t>Revisión de carpetas digitales de evidencias por hito.</t>
  </si>
  <si>
    <t>Por hito entregable</t>
  </si>
  <si>
    <t>Degradación o daño prematuro de componentes del SSFV (módulos fotovoltaicos, inversores, estructuras, cableado, conectores, protecciones y sistema de puesta a tierra), asociado a condiciones ambientales no consideradas en diseño (corrosión, humedad, temperatura, polvo u otras).</t>
  </si>
  <si>
    <t>Reducción de vida útil y menor generación energética.</t>
  </si>
  <si>
    <t>Seleccionar equipos con certificaciones y especificaciones acordes al ambiente del sitio; complementar con estudios de sitio; implementar mantenimiento preventivo y monitoreo de desempeño. Incluir reposición/reemplazo por fallas prematuras cuando contractualmente proceda (garantías del fabricante y/o obligación del contratista).</t>
  </si>
  <si>
    <t>Monitoreo anual de desempeño y mantenimiento preventivo.</t>
  </si>
  <si>
    <t>Anual durante Componente 3</t>
  </si>
  <si>
    <t>Variaciones en tasas de cambio que afecten costo de equipos importados.</t>
  </si>
  <si>
    <t>Desbalance económico del contrato.</t>
  </si>
  <si>
    <t>Cobertura mediante póliza de cumplimiento y cláusula de revisión de precios si aplica.</t>
  </si>
  <si>
    <t>Revisión trimestral de índices cambiarios y justificación de variaciones.</t>
  </si>
  <si>
    <t>Trimestral</t>
  </si>
  <si>
    <t>Incumplimiento en mantenimiento inicial durante los 12 meses de operación.</t>
  </si>
  <si>
    <t>Fallas tempranas post-puesta en marcha.</t>
  </si>
  <si>
    <t>Cronograma de mantenimiento preventivo y correctivo obligatorio y supervisión de reportes.  
Reposicion de equipos en caso que se presente la falla</t>
  </si>
  <si>
    <t>Revisión de reportes mensuales de mantenimiento y alarmas del sistema de monitoreo.</t>
  </si>
  <si>
    <t>Mensual durante Componente 3</t>
  </si>
  <si>
    <t>Social</t>
  </si>
  <si>
    <t>Que se identifique preliminarmente presencia de comunidades constitucionalmente protegidas en el área de influencia o lugar de instalación de los SSFV.</t>
  </si>
  <si>
    <t>Que se deba realizar trámite de procedencia y oportunidad de consulta previa  ante Ministerio del Interior y en caso de ser procedente, desarrollar el procedimiento de consulta prevía, retrasando el término estimado de ejecución de la iniciativa.</t>
  </si>
  <si>
    <t>Durante la ejecución del componente 1, el Contratista realizará una revisión preliminar para identificar la presencia de comunidades constitucionalmente protegidas en las áreas de influencia de la implementación de los SSFV y las adecuaciones de redes internas. Si se confirma su presencia el contratista informará al FENOGE, de forma preventiva, el FENOGE informará a la entidad territorial quien deberá adelantar el trámite de procedencia y oportunidad de consulta previa ante el Ministerio del Interior y, de ser necesario, llevar a cabo el proceso consultivo o proponer otra lote
Si la consulta previa no puede adelantarse en los plazos requeridos para garantizar la ejecución de la iniciativa, se deberá seleccionar un nuevo lote donde no se requiera este trámite.</t>
  </si>
  <si>
    <t>Incluir en el expediente precontractual los documentos que soporten la presencia de comunidades protegidas en las áreas de influencia en los sitios de implementación.
En caso de identificarse dichas comunidades, realizar el seguimiento al trámite de consulta de pertinencia de consulta previa ante el Ministerio del Interior, por parte de la Entidad Territorial
Si se determina que la consulta previa es pertinente, incorporar en el expediente precontractual las evidencias de todas las socializaciones y negociaciones realizadas con las comunidades por parte de la entidad territorial y el supervisor del contrato.</t>
  </si>
  <si>
    <t>Durante el componente 1 y 2 del contrato</t>
  </si>
  <si>
    <t>Cambios normativos durante ejecución que exijan modificaciones técnicas.</t>
  </si>
  <si>
    <t>Costos adicionales y retrasos.</t>
  </si>
  <si>
    <t>Compartido</t>
  </si>
  <si>
    <t>Seguimiento normativo continuo y cláusula de revisión contractual.</t>
  </si>
  <si>
    <t>Revisión de boletines oficiales y alertas normativas.</t>
  </si>
  <si>
    <t>Que se identifiquen determinantes ambientales no subsanables en el área de influencia de la construcción e implementación de los SSFV y de la adecuación de las redes internas de las sedes de IEP.</t>
  </si>
  <si>
    <t>La sede de IEP que presente una determinante ambiental no subsanable deberá ser reemplazada por otra sede de IEP.</t>
  </si>
  <si>
    <t>Las sedes que presenten  determinantes ambientales y cuya situación no sea subsanable deberán ser reemplazadas por otro lote que sí cumpla con dichos requisitos</t>
  </si>
  <si>
    <t>Proponer acciones o nuevos lotes para reemplazar aquellas que no cumplieron debido a determinantes ambientales</t>
  </si>
  <si>
    <t>Demora en la obtencion las autorizaciones, permisos ambientales y/o sociales de las autoridades competentes que permitan la implementación de los sistemas.</t>
  </si>
  <si>
    <t>Retrasos en la ejecución de las actividades al no contar con los avales ambientales y/o sociales para la implementación de los sistemas.</t>
  </si>
  <si>
    <t>Crear y mantener actualizada una matriz de permisos que incluya: tipo de permiso, autoridad competente, fecha de radicación, estado del trámite, fechas de respuesta, requerimientos, responsable y fecha estimada de obtención, articulando con lo dispuesto en el Plan de Manejo Ambiental (PMA) y el Plan de Gestión Social (PGS).</t>
  </si>
  <si>
    <t>Contratista/Supervisión y/o Interventoría</t>
  </si>
  <si>
    <t>La supervisión del proyecto realizará la revisión periódica de la matriz de permisos y requisitos legales, validando su cumplimiento. Igualmente, se verificará la existencia y contenido de radicados oficiales, respuestas de las autoridades competentes, certificados, licencias o conceptos obtenidos. Se incluirá además la revisión de registro fotográfico y documental de reuniones, concertaciones y gestiones realizadas con comunidades y entidades.</t>
  </si>
  <si>
    <t>Durante la ejecución del contrato</t>
  </si>
  <si>
    <t>Que la metodología empleada para el desarrollo de las capacitaciones no sea efectiva para garantizar la comprensión, apropiación de los SSFV por parte de los beneficiarios y/o encargados de las actividades de AOM de los sistemas.</t>
  </si>
  <si>
    <t>Baja efectividad de las capacitaciones en las sedes de IEP, y en consecuencia una inadecuada apropiación de la infraestructura, baja aceptación de la iniciativa, posible mal uso de los sistemas y posible mal implementación de las actividades de sostenbilidad y AOM por parte de los encargados.</t>
  </si>
  <si>
    <t>Hacer seguimiento a las capacitaciones de sobre el funcionamiento y sostenibilidad de los SSFV a través de la supervisión del FENOGE.y/o la interventoría</t>
  </si>
  <si>
    <t>Seguimiento a través de la supervisión/ internventoría</t>
  </si>
  <si>
    <t>Durante la ejecución del componente 3</t>
  </si>
  <si>
    <t>Fallas prematuras o subdimensionamiento de los SSFV por calidad deficiente de equipos, diseño inadecuado o fallas en la instalación.</t>
  </si>
  <si>
    <t>Incumplimiento de metas de generación energética y costos adicionales de reparación.</t>
  </si>
  <si>
    <r>
      <rPr>
        <sz val="10"/>
        <color rgb="FF000000"/>
        <rFont val="Calibri"/>
        <scheme val="major"/>
      </rPr>
      <t>Exigir cumplimiento de RETIE y normas técnicas aplicables al SSFV, incluyendo requisitos del Operador de Red y verificación mediante aprobación de diseños y pruebas de aceptación,</t>
    </r>
    <r>
      <rPr>
        <sz val="10"/>
        <color rgb="FFFF0000"/>
        <rFont val="Calibri"/>
        <scheme val="major"/>
      </rPr>
      <t xml:space="preserve"> </t>
    </r>
    <r>
      <rPr>
        <sz val="10"/>
        <color rgb="FF000000"/>
        <rFont val="Calibri"/>
        <scheme val="major"/>
      </rPr>
      <t>aprobación previa de diseños técnicos, póliza de calidad, asi como el buen funcionamiento de equipos.</t>
    </r>
  </si>
  <si>
    <t>Pruebas de aceptación en sitio y monitoreo mensual de indicadores de desempeño (kWh generados vs. estimados).</t>
  </si>
  <si>
    <t>Durante Componentes 1 y 3</t>
  </si>
  <si>
    <t>Liquidación</t>
  </si>
  <si>
    <t>Dificultades en la transferencia formal de activos SSFV a las entidades territoriales, Operadores de Red o a quien el MME indique.</t>
  </si>
  <si>
    <t xml:space="preserve">Riesgo de detrimento patrimonial por ausencia de formalización patrimonial de los activos, falta de responsable definido para realizar el AOM, problemas con la sostenibilidad del proyecto y controversias legales, fiscales y disciplinarias. Responsabilidad Civil Extracontractual frente a terceros </t>
  </si>
  <si>
    <t>FENOGE/Contratista</t>
  </si>
  <si>
    <t>Aplicación estricta del las clásusulas estipuladas en los convenios interadministrativos suscritos con las entidades territoriales beneficiarias y el procedimiento del Anexo 9, con minuta del contrato especial de transferencia de activos debidamente firmada por las partes.</t>
  </si>
  <si>
    <t>Verificación de actas de entrega-recepción firmadas y protocolo completo de transferencia.</t>
  </si>
  <si>
    <t>Final del contrato</t>
  </si>
  <si>
    <t>Vandalismo o hurto de componentes SSFV en sedes de alto riesgo.</t>
  </si>
  <si>
    <t>Pérdida de equipos y retrasos en puesta en marcha.</t>
  </si>
  <si>
    <t xml:space="preserve">“Realizar visita de diagnóstico de seguridad previa a la instalación (zona, accesos, iluminación, antecedentes). Instalar anclajes antivandálicos y tornillería de seguridad en paneles, inversores, estructuras y canalizaciones. Ubicar los equipos críticos (inversores, tableros, protecciones) en cuartos técnicos cerrados, con rejas, candados de seguridad y control de acceso. Realizar visitas de revisión, seguimiento y seguridad con posterioridad a la instalación y dentro del tiempo de entrega a FENOGE”. </t>
  </si>
  <si>
    <t>Reportes de incidentes y verificación de medidas de protección en visitas de supervisión.</t>
  </si>
  <si>
    <t>Trimestral durante ejecución</t>
  </si>
  <si>
    <t>Previsible</t>
  </si>
  <si>
    <t>Que el MME no expida el certificado del Registro de Comunidades Energéticas (RCE) para la iniciativa bajo configuración de Autogeneración Colectiva (AC), o requiera subsanaciones que no se atiendan oportunamente, por inconsistencias/incompletitud documental, por no cumplir requisitos del RCE (incluida la configuración técnica) o por no aportar soportes mínimos (p. ej., aval de conexión del OR, acta/certificado de inspección RETIE, o evidencias exigibles para el registro).</t>
  </si>
  <si>
    <t>Imposibilidad temporal o definitiva de formalizar la Comunidad Energética bajo AC, lo cual puede obligar a reconfigurar el esquema (p. ej., a Generador Distribuido o Generador Distribuido Colectivo u otra alternativa permitida), generar retrasos en trámites de conexión/registro, diferir la puesta en operación y afectar cronograma, costos y entrega de beneficios a usuarios.</t>
  </si>
  <si>
    <t>1. Definir desde diseño y selección de sedes de IEP a beneficiar la configuración AC cumpliendo límites y condiciones aplicables (p. ej., potencia, pertenencia al mismo SDL, y demás criterios regulatorios), verificando coherencia con el alcance técnico del proyecto. 
2. Checklist y carpeta única de soportes RCE/AC: preparar, validar y radicar con control de calidad documental (incluyendo aval de conexión del OR y acta/certificación de inspección RETIE, entre otros). 
3. Gestionar y cerrar trámites de conexión y registro de AC conforme a CREG 101 072 de 2025, con cronograma, responsables y evidencias.
4. Ruta de subsanación: atender requerimientos del MME dentro de término, con trazabilidad (radicados, versiones, actas de revisión). 
5. Plan de contingencia: si el RCE/AC no se logra, activar alternativa regulatoria permitida (p. ej., GDC) y ajustar el diseño documental y la estrategia de usuarios.
6, En caso de conseguir la certificación de RCE, buscar mecanismos para conformar el AC, sin necesidad de la certificación del MME, como sería  buscar comunidades energéticas conformadas en terriorio, que cumplan los requisitos de la iniciativa.
7, Realizar los análisis para evaluar el cambio de una alternativa de generación diferente, como GD o GDC</t>
  </si>
  <si>
    <t>Seguimiento por hitos: revisión documental previa a radicación; verificación de completitud de soportes; control de comunicaciones/radicados con MME y OR; actas de seguimiento con evidencias; actualización de matriz y bitácora de trámites. (El monitoreo debe asegurar eficacia de controles y documentar actividades).</t>
  </si>
  <si>
    <t>Quincenal, durante la ejecución de los componentes 1 y 2</t>
  </si>
  <si>
    <t>Negación de los permisos, autorizaciones ambientales y/o sociales por parte de las autoridades competentes, necesarios para la implementación de los sistemas.</t>
  </si>
  <si>
    <t>Imposibilidad de ejecutar o continuar la implementación de los sistemas, generando retrasos en el cronograma, incremento de costos asociados a reprocesos o rediseños, y potencial incumplimiento de la normativa ambiental</t>
  </si>
  <si>
    <t>Crear y mantener actualizada una matriz que incluya: tipo de permiso, autoridad competente, fecha de radicación, estado del trámite, fechas de respuesta, requerimientos, responsable y fecha estimada de obtención. 
Establecer alertas cuando se presenten riesgos de negación, retrasos significativos o requerimientos críticos que puedan afectar la aprobación.</t>
  </si>
  <si>
    <t>Elaborar informes periódicos  donde se consolide el estado de los permisos, riesgos identificados y acciones implementadas.</t>
  </si>
  <si>
    <t>Referencia: Solicitud de información a proveedores No. SIP-15-2022-FENOGE</t>
  </si>
  <si>
    <t>SUGERENCIAS</t>
  </si>
  <si>
    <t>Instrucciones para el diligenciamiento:</t>
  </si>
  <si>
    <t xml:space="preserve">1. El proponente podrá incluir otros riesgos que considere NO identificados en la Hoja "Matriz" u otro tipo de observación relacionada con valorizaicón o descripcion de los mismos. </t>
  </si>
  <si>
    <t>ÍTEM</t>
  </si>
  <si>
    <t>RIESGO IDENTIFICADO</t>
  </si>
  <si>
    <t>DESCRIPCIÓN Y FORMAS DE MITIGARLO</t>
  </si>
  <si>
    <t>NOTA: Estas sugerencias serán tenidas en cuenta en la elaboración del informe del estudio y análisis de mercado, si hay lugar a ello.</t>
  </si>
  <si>
    <t>Impacto del riesgo</t>
  </si>
  <si>
    <t>Probabilidad del riesgo</t>
  </si>
  <si>
    <t>Categoría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</si>
</sst>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rial"/>
    </font>
    <font>
      <b/>
      <sz val="11"/>
      <color theme="1"/>
      <name val="Calibri"/>
      <family val="2"/>
      <scheme val="major"/>
    </font>
    <font>
      <sz val="10"/>
      <color theme="1"/>
      <name val="Calibri"/>
      <family val="2"/>
      <scheme val="major"/>
    </font>
    <font>
      <b/>
      <sz val="10"/>
      <color theme="1"/>
      <name val="Calibri"/>
      <family val="2"/>
      <scheme val="major"/>
    </font>
    <font>
      <b/>
      <sz val="10"/>
      <color rgb="FF000000"/>
      <name val="Calibri"/>
      <family val="2"/>
      <scheme val="major"/>
    </font>
    <font>
      <sz val="11"/>
      <name val="Calibri"/>
      <family val="2"/>
      <scheme val="minor"/>
    </font>
    <font>
      <sz val="10"/>
      <color rgb="FF000000"/>
      <name val="Calibri"/>
      <family val="2"/>
      <scheme val="major"/>
    </font>
    <font>
      <b/>
      <sz val="10"/>
      <name val="Calibri"/>
      <family val="2"/>
      <scheme val="major"/>
    </font>
    <font>
      <sz val="10"/>
      <name val="Calibri"/>
      <family val="2"/>
      <scheme val="major"/>
    </font>
    <font>
      <sz val="10"/>
      <color theme="1"/>
      <name val="Calibri"/>
      <family val="2"/>
      <scheme val="minor"/>
    </font>
    <font>
      <b/>
      <sz val="10"/>
      <color theme="1"/>
      <name val="Calibri"/>
      <family val="2"/>
      <scheme val="minor"/>
    </font>
    <font>
      <sz val="10"/>
      <color theme="9"/>
      <name val="Calibri"/>
      <family val="2"/>
      <scheme val="major"/>
    </font>
    <font>
      <sz val="10"/>
      <color rgb="FF000000"/>
      <name val="Calibri"/>
      <scheme val="major"/>
    </font>
    <font>
      <sz val="10"/>
      <color rgb="FFFF0000"/>
      <name val="Calibri"/>
      <scheme val="major"/>
    </font>
    <font>
      <sz val="10"/>
      <color theme="1"/>
      <name val="Calibri"/>
      <scheme val="major"/>
    </font>
    <font>
      <sz val="10"/>
      <color rgb="FF00B050"/>
      <name val="Calibri"/>
      <family val="2"/>
      <scheme val="major"/>
    </font>
    <font>
      <b/>
      <sz val="10"/>
      <color theme="0"/>
      <name val="Calibri"/>
      <family val="2"/>
      <scheme val="major"/>
    </font>
    <font>
      <sz val="10"/>
      <color theme="0"/>
      <name val="Calibri"/>
      <family val="2"/>
      <scheme val="maj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BFBFBF"/>
        <bgColor indexed="64"/>
      </patternFill>
    </fill>
    <fill>
      <patternFill patternType="solid">
        <fgColor rgb="FF00206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3">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left"/>
    </xf>
    <xf numFmtId="0" fontId="4" fillId="4" borderId="1" xfId="0" applyFont="1" applyFill="1" applyBorder="1" applyAlignment="1">
      <alignment horizontal="center" vertical="center"/>
    </xf>
    <xf numFmtId="0" fontId="4" fillId="4" borderId="1" xfId="0" applyFont="1" applyFill="1" applyBorder="1" applyAlignment="1" applyProtection="1">
      <alignment horizontal="center" vertical="center" wrapText="1"/>
      <protection locked="0"/>
    </xf>
    <xf numFmtId="0" fontId="0" fillId="0" borderId="1" xfId="0"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6" fillId="0" borderId="0" xfId="0" applyFont="1" applyAlignment="1" applyProtection="1">
      <alignment horizontal="center" vertical="center" wrapText="1"/>
      <protection locked="0"/>
    </xf>
    <xf numFmtId="0" fontId="2" fillId="0" borderId="3" xfId="0" applyFont="1" applyBorder="1" applyAlignment="1">
      <alignment vertical="center" wrapText="1"/>
    </xf>
    <xf numFmtId="0" fontId="2" fillId="0" borderId="3" xfId="0" applyFont="1" applyBorder="1" applyAlignment="1">
      <alignment vertical="center"/>
    </xf>
    <xf numFmtId="0" fontId="6" fillId="2" borderId="0" xfId="0" applyFont="1" applyFill="1" applyAlignment="1">
      <alignment horizontal="center" vertical="center" wrapText="1"/>
    </xf>
    <xf numFmtId="0" fontId="2" fillId="0" borderId="0" xfId="0" applyFont="1" applyAlignment="1">
      <alignment horizontal="center" vertical="center"/>
    </xf>
    <xf numFmtId="0" fontId="2" fillId="0" borderId="1" xfId="0" applyFont="1" applyBorder="1" applyAlignment="1" applyProtection="1">
      <alignment horizontal="center" vertical="center" textRotation="90" wrapText="1"/>
      <protection locked="0"/>
    </xf>
    <xf numFmtId="0" fontId="2" fillId="0" borderId="1" xfId="0" applyFont="1" applyBorder="1" applyAlignment="1" applyProtection="1">
      <alignment horizontal="center" vertical="center" textRotation="90" wrapText="1"/>
      <protection hidden="1"/>
    </xf>
    <xf numFmtId="0" fontId="9" fillId="0" borderId="0" xfId="0" applyFont="1" applyAlignment="1">
      <alignment wrapText="1"/>
    </xf>
    <xf numFmtId="0" fontId="6"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textRotation="90" wrapText="1"/>
    </xf>
    <xf numFmtId="0" fontId="3" fillId="0" borderId="0" xfId="0" applyFont="1" applyAlignment="1">
      <alignment vertical="center" textRotation="90"/>
    </xf>
    <xf numFmtId="0" fontId="10" fillId="0" borderId="0" xfId="0" applyFont="1" applyAlignment="1">
      <alignment vertical="center" wrapText="1"/>
    </xf>
    <xf numFmtId="0" fontId="10" fillId="0" borderId="0" xfId="0" applyFont="1" applyAlignment="1">
      <alignment vertical="center" textRotation="90" wrapText="1"/>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textRotation="90"/>
    </xf>
    <xf numFmtId="0" fontId="9" fillId="0" borderId="0" xfId="0" applyFont="1" applyAlignment="1">
      <alignment vertical="center" textRotation="90"/>
    </xf>
    <xf numFmtId="0" fontId="9" fillId="0" borderId="0" xfId="0" applyFont="1" applyAlignment="1">
      <alignment vertical="center"/>
    </xf>
    <xf numFmtId="0" fontId="9" fillId="0" borderId="0" xfId="0" applyFont="1" applyAlignment="1">
      <alignment vertical="center" textRotation="90" wrapText="1"/>
    </xf>
    <xf numFmtId="0" fontId="9" fillId="0" borderId="0" xfId="0" applyFont="1" applyAlignment="1">
      <alignment vertical="center" wrapText="1"/>
    </xf>
    <xf numFmtId="0" fontId="9" fillId="0" borderId="0" xfId="0" applyFont="1" applyAlignment="1">
      <alignment horizontal="center"/>
    </xf>
    <xf numFmtId="0" fontId="9" fillId="0" borderId="0" xfId="0" applyFont="1" applyAlignment="1">
      <alignment textRotation="90"/>
    </xf>
    <xf numFmtId="0" fontId="9" fillId="0" borderId="0" xfId="0" applyFont="1"/>
    <xf numFmtId="0" fontId="9" fillId="0" borderId="0" xfId="0" applyFont="1" applyAlignment="1">
      <alignment horizontal="center" vertical="center" wrapText="1"/>
    </xf>
    <xf numFmtId="0" fontId="9" fillId="0" borderId="0" xfId="0" applyFont="1" applyAlignment="1">
      <alignment horizontal="center" vertical="center" textRotation="90" wrapText="1"/>
    </xf>
    <xf numFmtId="0" fontId="9" fillId="0" borderId="0" xfId="0" applyFont="1" applyAlignment="1">
      <alignment textRotation="90" wrapText="1"/>
    </xf>
    <xf numFmtId="0" fontId="3" fillId="0" borderId="0" xfId="0" applyFont="1" applyAlignment="1">
      <alignment horizontal="center" vertical="center"/>
    </xf>
    <xf numFmtId="0" fontId="2" fillId="0" borderId="4"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1" fillId="0" borderId="0" xfId="0" applyFont="1" applyAlignment="1">
      <alignment horizontal="center" vertical="center" wrapText="1"/>
    </xf>
    <xf numFmtId="0" fontId="11" fillId="0" borderId="0" xfId="0" applyFont="1" applyAlignment="1">
      <alignment wrapText="1"/>
    </xf>
    <xf numFmtId="0" fontId="2" fillId="2" borderId="8" xfId="0" applyFont="1" applyFill="1" applyBorder="1" applyAlignment="1" applyProtection="1">
      <alignment horizontal="center" vertical="center" wrapText="1"/>
      <protection locked="0"/>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pplyProtection="1">
      <alignment horizontal="center" vertical="center" textRotation="90" wrapText="1"/>
      <protection locked="0"/>
    </xf>
    <xf numFmtId="0" fontId="2" fillId="0" borderId="2" xfId="0" applyFont="1" applyBorder="1" applyAlignment="1" applyProtection="1">
      <alignment horizontal="center" vertical="center" textRotation="90" wrapText="1"/>
      <protection hidden="1"/>
    </xf>
    <xf numFmtId="0" fontId="2" fillId="3" borderId="1" xfId="0" applyFont="1" applyFill="1" applyBorder="1" applyAlignment="1" applyProtection="1">
      <alignment horizontal="center" vertical="center" textRotation="90" wrapText="1"/>
      <protection locked="0"/>
    </xf>
    <xf numFmtId="0" fontId="2" fillId="3" borderId="1" xfId="0" applyFont="1" applyFill="1" applyBorder="1" applyAlignment="1" applyProtection="1">
      <alignment horizontal="center" vertical="center" textRotation="90" wrapText="1"/>
      <protection hidden="1"/>
    </xf>
    <xf numFmtId="0" fontId="2" fillId="0" borderId="7" xfId="0" applyFont="1" applyBorder="1" applyAlignment="1" applyProtection="1">
      <alignment horizontal="center" vertical="center" textRotation="90" wrapText="1"/>
      <protection locked="0"/>
    </xf>
    <xf numFmtId="0" fontId="2" fillId="0" borderId="7" xfId="0" applyFont="1" applyBorder="1" applyAlignment="1" applyProtection="1">
      <alignment horizontal="center" vertical="center" textRotation="90" wrapText="1"/>
      <protection hidden="1"/>
    </xf>
    <xf numFmtId="0" fontId="3" fillId="0" borderId="0" xfId="0" applyFont="1" applyAlignment="1">
      <alignment horizontal="center" vertical="center" textRotation="90"/>
    </xf>
    <xf numFmtId="0" fontId="2" fillId="0" borderId="0" xfId="0" applyFont="1" applyAlignment="1">
      <alignment horizontal="center" vertical="center" textRotation="90"/>
    </xf>
    <xf numFmtId="0" fontId="6" fillId="0" borderId="5" xfId="0" applyFont="1" applyBorder="1" applyAlignment="1">
      <alignment horizontal="center" vertical="center" textRotation="90" wrapText="1"/>
    </xf>
    <xf numFmtId="0" fontId="2" fillId="0" borderId="19" xfId="0" applyFont="1" applyBorder="1" applyAlignment="1" applyProtection="1">
      <alignment horizontal="center" vertical="center" wrapText="1"/>
      <protection locked="0"/>
    </xf>
    <xf numFmtId="0" fontId="2" fillId="0" borderId="20"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21" xfId="0" applyFont="1" applyBorder="1" applyAlignment="1">
      <alignment horizontal="center" vertical="center" wrapText="1"/>
    </xf>
    <xf numFmtId="0" fontId="2" fillId="0" borderId="11" xfId="0" applyFont="1" applyBorder="1" applyAlignment="1" applyProtection="1">
      <alignment horizontal="center" vertical="center" textRotation="90" wrapText="1"/>
      <protection locked="0"/>
    </xf>
    <xf numFmtId="0" fontId="2" fillId="0" borderId="11" xfId="0" applyFont="1" applyBorder="1" applyAlignment="1" applyProtection="1">
      <alignment horizontal="center" vertical="center" textRotation="90" wrapText="1"/>
      <protection hidden="1"/>
    </xf>
    <xf numFmtId="0" fontId="9" fillId="0" borderId="22" xfId="0" applyFont="1" applyBorder="1" applyAlignment="1">
      <alignment horizontal="center" vertical="center"/>
    </xf>
    <xf numFmtId="0" fontId="2" fillId="0" borderId="23" xfId="0" applyFont="1" applyBorder="1" applyAlignment="1">
      <alignment horizontal="center" vertical="center" textRotation="90" wrapText="1"/>
    </xf>
    <xf numFmtId="0" fontId="2" fillId="0" borderId="23" xfId="0" applyFont="1" applyBorder="1" applyAlignment="1">
      <alignment horizontal="center" vertical="center" wrapText="1"/>
    </xf>
    <xf numFmtId="0" fontId="2" fillId="0" borderId="23" xfId="0" applyFont="1" applyBorder="1" applyAlignment="1" applyProtection="1">
      <alignment horizontal="center" vertical="center" textRotation="90" wrapText="1"/>
      <protection locked="0"/>
    </xf>
    <xf numFmtId="0" fontId="2" fillId="0" borderId="23" xfId="0" applyFont="1" applyBorder="1" applyAlignment="1" applyProtection="1">
      <alignment horizontal="center" vertical="center" textRotation="90" wrapText="1"/>
      <protection hidden="1"/>
    </xf>
    <xf numFmtId="0" fontId="14" fillId="0" borderId="2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textRotation="90"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6"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xf numFmtId="0" fontId="2" fillId="2" borderId="5" xfId="0" applyFont="1" applyFill="1" applyBorder="1" applyAlignment="1">
      <alignment horizontal="center" vertical="center" wrapText="1"/>
    </xf>
    <xf numFmtId="0" fontId="2" fillId="2" borderId="1" xfId="0" applyFont="1" applyFill="1" applyBorder="1" applyAlignment="1" applyProtection="1">
      <alignment horizontal="center" vertical="center" textRotation="90" wrapText="1"/>
      <protection locked="0"/>
    </xf>
    <xf numFmtId="0" fontId="2" fillId="2" borderId="1" xfId="0" applyFont="1" applyFill="1" applyBorder="1" applyAlignment="1" applyProtection="1">
      <alignment horizontal="center" vertical="center" textRotation="90" wrapText="1"/>
      <protection hidden="1"/>
    </xf>
    <xf numFmtId="0" fontId="15" fillId="2" borderId="6" xfId="0"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6" fillId="2" borderId="4"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6" fillId="2" borderId="1" xfId="0" applyFont="1" applyFill="1" applyBorder="1" applyAlignment="1" applyProtection="1">
      <alignment horizontal="center" vertical="center" textRotation="90" wrapText="1"/>
      <protection locked="0"/>
    </xf>
    <xf numFmtId="0" fontId="6" fillId="2" borderId="1" xfId="0" applyFont="1" applyFill="1" applyBorder="1" applyAlignment="1" applyProtection="1">
      <alignment horizontal="center" vertical="center" textRotation="90" wrapText="1"/>
      <protection hidden="1"/>
    </xf>
    <xf numFmtId="0" fontId="6" fillId="0" borderId="6" xfId="0" applyFont="1" applyBorder="1" applyAlignment="1" applyProtection="1">
      <alignment horizontal="center" vertical="center" wrapText="1"/>
      <protection locked="0"/>
    </xf>
    <xf numFmtId="0" fontId="6" fillId="0" borderId="4" xfId="0" applyFont="1" applyBorder="1" applyAlignment="1">
      <alignment horizontal="center" vertical="center" textRotation="90" wrapText="1"/>
    </xf>
    <xf numFmtId="0" fontId="6" fillId="0" borderId="1"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textRotation="90" wrapText="1"/>
      <protection locked="0"/>
    </xf>
    <xf numFmtId="0" fontId="2" fillId="0" borderId="26" xfId="0" applyFont="1" applyBorder="1" applyAlignment="1">
      <alignment horizontal="center" vertical="center" textRotation="90" wrapText="1"/>
    </xf>
    <xf numFmtId="0" fontId="2" fillId="0" borderId="27" xfId="0" applyFont="1" applyBorder="1" applyAlignment="1">
      <alignment horizontal="center" vertical="center" wrapText="1"/>
    </xf>
    <xf numFmtId="0" fontId="12" fillId="0" borderId="21" xfId="0" applyFont="1" applyBorder="1" applyAlignment="1">
      <alignment horizontal="center" vertical="center" wrapText="1"/>
    </xf>
    <xf numFmtId="0" fontId="14"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0" fillId="0" borderId="0" xfId="0" applyFont="1" applyAlignment="1">
      <alignment horizontal="center" vertical="center"/>
    </xf>
    <xf numFmtId="0" fontId="16" fillId="5" borderId="13" xfId="0" applyFont="1" applyFill="1" applyBorder="1" applyAlignment="1" applyProtection="1">
      <alignment horizontal="center" vertical="center" wrapText="1"/>
      <protection locked="0"/>
    </xf>
    <xf numFmtId="0" fontId="16" fillId="5" borderId="14"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6" fillId="5" borderId="16" xfId="0" applyFont="1" applyFill="1" applyBorder="1" applyAlignment="1" applyProtection="1">
      <alignment horizontal="center" vertical="center" wrapText="1"/>
      <protection locked="0"/>
    </xf>
    <xf numFmtId="0" fontId="16" fillId="5" borderId="17" xfId="0" applyFont="1" applyFill="1" applyBorder="1" applyAlignment="1" applyProtection="1">
      <alignment horizontal="center" vertical="center" wrapText="1"/>
      <protection locked="0"/>
    </xf>
    <xf numFmtId="0" fontId="16" fillId="5" borderId="18"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textRotation="90" wrapText="1"/>
      <protection locked="0"/>
    </xf>
    <xf numFmtId="0" fontId="16" fillId="5" borderId="1" xfId="0" applyFont="1" applyFill="1" applyBorder="1" applyAlignment="1" applyProtection="1">
      <alignment horizontal="center" vertical="center" wrapText="1"/>
      <protection locked="0"/>
    </xf>
    <xf numFmtId="10" fontId="16" fillId="5" borderId="1" xfId="0" applyNumberFormat="1" applyFont="1" applyFill="1" applyBorder="1" applyAlignment="1" applyProtection="1">
      <alignment horizontal="center" vertical="center" textRotation="90" wrapText="1"/>
      <protection locked="0"/>
    </xf>
    <xf numFmtId="0" fontId="16" fillId="5" borderId="11" xfId="0" applyFont="1" applyFill="1" applyBorder="1" applyAlignment="1" applyProtection="1">
      <alignment horizontal="center" vertical="center" wrapText="1"/>
      <protection locked="0"/>
    </xf>
    <xf numFmtId="0" fontId="16" fillId="5" borderId="12" xfId="0"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7"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center"/>
    </xf>
  </cellXfs>
  <cellStyles count="1">
    <cellStyle name="Normal" xfId="0" builtinId="0"/>
  </cellStyles>
  <dxfs count="14">
    <dxf>
      <fill>
        <patternFill>
          <bgColor rgb="FFFF00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0066"/>
        </patternFill>
      </fill>
    </dxf>
    <dxf>
      <fill>
        <patternFill>
          <bgColor rgb="FFFFC000"/>
        </patternFill>
      </fill>
    </dxf>
    <dxf>
      <fill>
        <patternFill>
          <bgColor rgb="FFFFFF00"/>
        </patternFill>
      </fill>
    </dxf>
    <dxf>
      <fill>
        <patternFill>
          <bgColor rgb="FF66FF99"/>
        </patternFill>
      </fill>
    </dxf>
    <dxf>
      <fill>
        <patternFill>
          <bgColor rgb="FF99FF99"/>
        </patternFill>
      </fill>
    </dxf>
    <dxf>
      <fill>
        <patternFill>
          <bgColor rgb="FF66FF66"/>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ocumenttasks/documenttask1.xml><?xml version="1.0" encoding="utf-8"?>
<Tasks xmlns="http://schemas.microsoft.com/office/tasks/2019/documenttasks">
  <Task id="{1AE543D0-A59B-49FD-AEA3-F3BB4D6CB1A6}">
    <Anchor>
      <Comment id="{6AF6B5B6-F4BC-4918-9F35-69362F43A8AB}"/>
    </Anchor>
    <History>
      <Event time="2026-03-04T20:58:47.70" id="{558F4BDC-6FD7-4D37-B923-247C8E3B24B6}">
        <Attribution userId="S::mmejia@fenoge.gov.co::80435e9b-6d88-49db-9eb3-3c2af64f53cc" userName="Manuel Ricardo Mejía Castillo" userProvider="AD"/>
        <Anchor>
          <Comment id="{6AF6B5B6-F4BC-4918-9F35-69362F43A8AB}"/>
        </Anchor>
        <Create/>
      </Event>
      <Event time="2026-03-04T20:58:47.70" id="{877133CA-6ACC-4D23-AA1F-FE732B4B9B26}">
        <Attribution userId="S::mmejia@fenoge.gov.co::80435e9b-6d88-49db-9eb3-3c2af64f53cc" userName="Manuel Ricardo Mejía Castillo" userProvider="AD"/>
        <Anchor>
          <Comment id="{6AF6B5B6-F4BC-4918-9F35-69362F43A8AB}"/>
        </Anchor>
        <Assign userId="S::jrendon@fenoge.gov.co::83fc1d7b-44c2-4a4f-a643-4cdeb6fdd46c" userName="Johana Alexandra Rendón Vargas" userProvider="AD"/>
      </Event>
      <Event time="2026-03-04T20:58:47.70" id="{FD05ED3F-ADB9-45E4-9AD4-0F3F0B532D7C}">
        <Attribution userId="S::mmejia@fenoge.gov.co::80435e9b-6d88-49db-9eb3-3c2af64f53cc" userName="Manuel Ricardo Mejía Castillo" userProvider="AD"/>
        <Anchor>
          <Comment id="{6AF6B5B6-F4BC-4918-9F35-69362F43A8AB}"/>
        </Anchor>
        <SetTitle title="@Johana Alexandra Rendón Vargas, el riesgo de la no conformación del Autogerador Colectivo"/>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203200</xdr:colOff>
      <xdr:row>2</xdr:row>
      <xdr:rowOff>283845</xdr:rowOff>
    </xdr:to>
    <xdr:pic>
      <xdr:nvPicPr>
        <xdr:cNvPr id="2" name="Imagen 1">
          <a:extLst>
            <a:ext uri="{FF2B5EF4-FFF2-40B4-BE49-F238E27FC236}">
              <a16:creationId xmlns:a16="http://schemas.microsoft.com/office/drawing/2014/main" id="{536A0CB5-FD66-4C3D-BF68-3D082EBCC3C2}"/>
            </a:ext>
            <a:ext uri="{147F2762-F138-4A5C-976F-8EAC2B608ADB}">
              <a16:predDERef xmlns:a16="http://schemas.microsoft.com/office/drawing/2014/main" pred="{F78FA2EF-2A04-4E74-AD6F-E89EB088EB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9525"/>
          <a:ext cx="1441450" cy="90297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2114550</xdr:colOff>
      <xdr:row>0</xdr:row>
      <xdr:rowOff>762353</xdr:rowOff>
    </xdr:to>
    <xdr:pic>
      <xdr:nvPicPr>
        <xdr:cNvPr id="3" name="Picture 2">
          <a:extLst>
            <a:ext uri="{FF2B5EF4-FFF2-40B4-BE49-F238E27FC236}">
              <a16:creationId xmlns:a16="http://schemas.microsoft.com/office/drawing/2014/main" id="{2EB47500-6637-4620-9ECB-84EAE6FC8EC1}"/>
            </a:ext>
          </a:extLst>
        </xdr:cNvPr>
        <xdr:cNvPicPr>
          <a:picLocks noChangeAspect="1"/>
        </xdr:cNvPicPr>
      </xdr:nvPicPr>
      <xdr:blipFill>
        <a:blip xmlns:r="http://schemas.openxmlformats.org/officeDocument/2006/relationships" r:embed="rId1"/>
        <a:stretch>
          <a:fillRect/>
        </a:stretch>
      </xdr:blipFill>
      <xdr:spPr>
        <a:xfrm>
          <a:off x="0" y="0"/>
          <a:ext cx="2524125" cy="7623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9</xdr:col>
      <xdr:colOff>8563</xdr:colOff>
      <xdr:row>14</xdr:row>
      <xdr:rowOff>9200</xdr:rowOff>
    </xdr:to>
    <xdr:pic>
      <xdr:nvPicPr>
        <xdr:cNvPr id="2" name="Imagen 1">
          <a:extLst>
            <a:ext uri="{FF2B5EF4-FFF2-40B4-BE49-F238E27FC236}">
              <a16:creationId xmlns:a16="http://schemas.microsoft.com/office/drawing/2014/main" id="{45B4AD4E-7072-4C84-851C-0595F69124DD}"/>
            </a:ext>
          </a:extLst>
        </xdr:cNvPr>
        <xdr:cNvPicPr>
          <a:picLocks noChangeAspect="1"/>
        </xdr:cNvPicPr>
      </xdr:nvPicPr>
      <xdr:blipFill rotWithShape="1">
        <a:blip xmlns:r="http://schemas.openxmlformats.org/officeDocument/2006/relationships" r:embed="rId1"/>
        <a:srcRect t="9525"/>
        <a:stretch/>
      </xdr:blipFill>
      <xdr:spPr>
        <a:xfrm>
          <a:off x="0" y="200025"/>
          <a:ext cx="7723813" cy="2269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17319</xdr:rowOff>
    </xdr:from>
    <xdr:to>
      <xdr:col>4</xdr:col>
      <xdr:colOff>3823</xdr:colOff>
      <xdr:row>13</xdr:row>
      <xdr:rowOff>720942</xdr:rowOff>
    </xdr:to>
    <xdr:pic>
      <xdr:nvPicPr>
        <xdr:cNvPr id="3" name="Imagen 2">
          <a:extLst>
            <a:ext uri="{FF2B5EF4-FFF2-40B4-BE49-F238E27FC236}">
              <a16:creationId xmlns:a16="http://schemas.microsoft.com/office/drawing/2014/main" id="{82543369-117F-4666-8D5E-B9A7250F2879}"/>
            </a:ext>
          </a:extLst>
        </xdr:cNvPr>
        <xdr:cNvPicPr>
          <a:picLocks noChangeAspect="1"/>
        </xdr:cNvPicPr>
      </xdr:nvPicPr>
      <xdr:blipFill>
        <a:blip xmlns:r="http://schemas.openxmlformats.org/officeDocument/2006/relationships" r:embed="rId1"/>
        <a:stretch>
          <a:fillRect/>
        </a:stretch>
      </xdr:blipFill>
      <xdr:spPr>
        <a:xfrm>
          <a:off x="0" y="207819"/>
          <a:ext cx="4057143" cy="28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951543</xdr:colOff>
      <xdr:row>22</xdr:row>
      <xdr:rowOff>9039</xdr:rowOff>
    </xdr:to>
    <xdr:pic>
      <xdr:nvPicPr>
        <xdr:cNvPr id="2" name="Imagen 1">
          <a:extLst>
            <a:ext uri="{FF2B5EF4-FFF2-40B4-BE49-F238E27FC236}">
              <a16:creationId xmlns:a16="http://schemas.microsoft.com/office/drawing/2014/main" id="{2F165E83-26BE-42B4-B8B1-9A1DA717381A}"/>
            </a:ext>
          </a:extLst>
        </xdr:cNvPr>
        <xdr:cNvPicPr>
          <a:picLocks noChangeAspect="1"/>
        </xdr:cNvPicPr>
      </xdr:nvPicPr>
      <xdr:blipFill>
        <a:blip xmlns:r="http://schemas.openxmlformats.org/officeDocument/2006/relationships" r:embed="rId1"/>
        <a:stretch>
          <a:fillRect/>
        </a:stretch>
      </xdr:blipFill>
      <xdr:spPr>
        <a:xfrm>
          <a:off x="0" y="190500"/>
          <a:ext cx="7657143" cy="388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9205</xdr:colOff>
      <xdr:row>11</xdr:row>
      <xdr:rowOff>152155</xdr:rowOff>
    </xdr:to>
    <xdr:pic>
      <xdr:nvPicPr>
        <xdr:cNvPr id="2" name="Imagen 1">
          <a:extLst>
            <a:ext uri="{FF2B5EF4-FFF2-40B4-BE49-F238E27FC236}">
              <a16:creationId xmlns:a16="http://schemas.microsoft.com/office/drawing/2014/main" id="{97CE5C01-DBE2-41F6-8B84-04EC721BC268}"/>
            </a:ext>
          </a:extLst>
        </xdr:cNvPr>
        <xdr:cNvPicPr>
          <a:picLocks noChangeAspect="1"/>
        </xdr:cNvPicPr>
      </xdr:nvPicPr>
      <xdr:blipFill>
        <a:blip xmlns:r="http://schemas.openxmlformats.org/officeDocument/2006/relationships" r:embed="rId1"/>
        <a:stretch>
          <a:fillRect/>
        </a:stretch>
      </xdr:blipFill>
      <xdr:spPr>
        <a:xfrm>
          <a:off x="0" y="180975"/>
          <a:ext cx="2561905" cy="19619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hana Alexandra Rendón Vargas" id="{479A0CBC-6964-4BDA-BD73-C280FB1D98A9}" userId="jrendon@fenoge.gov.co" providerId="PeoplePicker"/>
  <person displayName="Manuel Ricardo Mejía Castillo" id="{59B3774F-9A96-467B-9890-EB01A023B988}" userId="S::mmejia@fenoge.gov.co::80435e9b-6d88-49db-9eb3-3c2af64f53cc" providerId="AD"/>
  <person displayName="Jenniffer Valencia Hernández" id="{ED3C0D60-7EBE-43FB-97CA-0413698B4581}" userId="S::jvalencia@fenoge.gov.co::bc124c8f-33eb-4120-b574-4ed25d15bcf8"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25" dT="2026-02-18T16:43:28.53" personId="{ED3C0D60-7EBE-43FB-97CA-0413698B4581}" id="{3D404F8F-CD25-45C0-8B34-B52273155C5E}">
    <text>Jenniffer: validara con SJ, modificacion a la clausula de incumplimiento para la pertinencia de inclusion de plazo de cura, procedimiento de imposicion de multas</text>
  </threadedComment>
  <threadedComment ref="F38" dT="2026-03-04T20:58:48.03" personId="{59B3774F-9A96-467B-9890-EB01A023B988}" id="{6AF6B5B6-F4BC-4918-9F35-69362F43A8AB}">
    <text>@Johana Alexandra Rendón Vargas, el riesgo de la no conformación del Autogerador Colectivo</text>
    <mentions>
      <mention mentionpersonId="{479A0CBC-6964-4BDA-BD73-C280FB1D98A9}" mentionId="{790C88A8-6AFF-405B-80FE-6AEB1B73615E}" startIndex="0" length="31"/>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3BC6-B0B1-4342-9A75-9B7169221E73}">
  <dimension ref="A1:X47"/>
  <sheetViews>
    <sheetView showGridLines="0" tabSelected="1" topLeftCell="A21" zoomScaleNormal="100" workbookViewId="0">
      <selection activeCell="M38" sqref="M38"/>
    </sheetView>
  </sheetViews>
  <sheetFormatPr defaultColWidth="8.875" defaultRowHeight="12.75"/>
  <cols>
    <col min="1" max="1" width="7.25" style="36" customWidth="1"/>
    <col min="2" max="2" width="5" style="37" customWidth="1"/>
    <col min="3" max="3" width="4" style="37" customWidth="1"/>
    <col min="4" max="4" width="3.875" style="37" customWidth="1"/>
    <col min="5" max="5" width="5.25" style="37" customWidth="1"/>
    <col min="6" max="6" width="36.75" style="38" customWidth="1"/>
    <col min="7" max="7" width="33.375" style="38" customWidth="1"/>
    <col min="8" max="8" width="4.375" style="36" customWidth="1"/>
    <col min="9" max="9" width="4.75" style="36" customWidth="1"/>
    <col min="10" max="10" width="5.625" style="2" customWidth="1"/>
    <col min="11" max="11" width="4.125" style="2" customWidth="1"/>
    <col min="12" max="12" width="5.875" style="62" customWidth="1"/>
    <col min="13" max="13" width="49.375" style="2" customWidth="1"/>
    <col min="14" max="14" width="5.75" style="2" customWidth="1"/>
    <col min="15" max="15" width="5.5" style="2" customWidth="1"/>
    <col min="16" max="16" width="5.125" style="2" customWidth="1"/>
    <col min="17" max="17" width="6.5" style="2" customWidth="1"/>
    <col min="18" max="18" width="10.25" style="41" customWidth="1"/>
    <col min="19" max="19" width="34.125" style="18" customWidth="1"/>
    <col min="20" max="20" width="22.75" style="18" customWidth="1"/>
    <col min="21" max="16384" width="8.875" style="2"/>
  </cols>
  <sheetData>
    <row r="1" spans="1:24" ht="24.75" customHeight="1">
      <c r="A1" s="113" t="s">
        <v>0</v>
      </c>
      <c r="B1" s="113"/>
      <c r="C1" s="113"/>
      <c r="D1" s="113"/>
      <c r="E1" s="113"/>
      <c r="F1" s="113"/>
      <c r="G1" s="113"/>
      <c r="H1" s="113"/>
      <c r="I1" s="113"/>
      <c r="J1" s="113"/>
      <c r="K1" s="113"/>
      <c r="L1" s="113"/>
      <c r="M1" s="113"/>
      <c r="N1" s="113"/>
      <c r="O1" s="113"/>
      <c r="P1" s="113"/>
      <c r="Q1" s="113"/>
      <c r="R1" s="113"/>
      <c r="S1" s="113"/>
      <c r="T1" s="113"/>
    </row>
    <row r="2" spans="1:24" ht="24.75" customHeight="1">
      <c r="A2" s="113" t="s">
        <v>1</v>
      </c>
      <c r="B2" s="113"/>
      <c r="C2" s="113"/>
      <c r="D2" s="113"/>
      <c r="E2" s="113"/>
      <c r="F2" s="113"/>
      <c r="G2" s="113"/>
      <c r="H2" s="113"/>
      <c r="I2" s="113"/>
      <c r="J2" s="113"/>
      <c r="K2" s="113"/>
      <c r="L2" s="113"/>
      <c r="M2" s="113"/>
      <c r="N2" s="113"/>
      <c r="O2" s="113"/>
      <c r="P2" s="113"/>
      <c r="Q2" s="113"/>
      <c r="R2" s="113"/>
      <c r="S2" s="113"/>
      <c r="T2" s="113"/>
      <c r="U2" s="38"/>
      <c r="V2" s="38"/>
      <c r="W2" s="38"/>
      <c r="X2" s="38"/>
    </row>
    <row r="3" spans="1:24" ht="24.75" customHeight="1">
      <c r="A3" s="113" t="s">
        <v>2</v>
      </c>
      <c r="B3" s="113"/>
      <c r="C3" s="113"/>
      <c r="D3" s="113"/>
      <c r="E3" s="113"/>
      <c r="F3" s="113"/>
      <c r="G3" s="113"/>
      <c r="H3" s="113"/>
      <c r="I3" s="113"/>
      <c r="J3" s="113"/>
      <c r="K3" s="113"/>
      <c r="L3" s="113"/>
      <c r="M3" s="113"/>
      <c r="N3" s="113"/>
      <c r="O3" s="113"/>
      <c r="P3" s="113"/>
      <c r="Q3" s="113"/>
      <c r="R3" s="113"/>
      <c r="S3" s="113"/>
      <c r="T3" s="113"/>
      <c r="U3" s="38"/>
      <c r="V3" s="38"/>
      <c r="W3" s="38"/>
      <c r="X3" s="38"/>
    </row>
    <row r="4" spans="1:24" ht="12.75" customHeight="1">
      <c r="A4" s="27"/>
      <c r="B4" s="28"/>
      <c r="C4" s="28"/>
      <c r="D4" s="28"/>
      <c r="E4" s="28"/>
      <c r="F4" s="27"/>
      <c r="G4" s="126"/>
      <c r="H4" s="126"/>
      <c r="I4" s="126"/>
      <c r="J4" s="126"/>
      <c r="K4" s="126"/>
      <c r="L4" s="126"/>
      <c r="M4" s="126"/>
      <c r="N4" s="126"/>
      <c r="O4" s="126"/>
      <c r="P4" s="126"/>
      <c r="Q4" s="126"/>
      <c r="R4" s="28"/>
      <c r="S4" s="27"/>
      <c r="T4" s="27"/>
      <c r="U4" s="15"/>
    </row>
    <row r="5" spans="1:24" ht="24.75" customHeight="1">
      <c r="A5" s="23"/>
      <c r="B5" s="26"/>
      <c r="C5" s="26"/>
      <c r="D5" s="26"/>
      <c r="E5" s="26"/>
      <c r="F5" s="23"/>
      <c r="G5" s="23"/>
      <c r="H5" s="42"/>
      <c r="I5" s="42"/>
      <c r="J5" s="23"/>
      <c r="K5" s="23"/>
      <c r="L5" s="61"/>
      <c r="M5" s="23"/>
      <c r="N5" s="23"/>
      <c r="O5" s="23"/>
      <c r="P5" s="23"/>
      <c r="Q5" s="23"/>
      <c r="R5" s="25"/>
      <c r="S5" s="24"/>
      <c r="T5" s="24"/>
      <c r="U5" s="15"/>
    </row>
    <row r="6" spans="1:24" ht="42.6" customHeight="1">
      <c r="A6" s="121" t="s">
        <v>3</v>
      </c>
      <c r="B6" s="120" t="s">
        <v>4</v>
      </c>
      <c r="C6" s="120" t="s">
        <v>5</v>
      </c>
      <c r="D6" s="120" t="s">
        <v>6</v>
      </c>
      <c r="E6" s="122" t="s">
        <v>7</v>
      </c>
      <c r="F6" s="121" t="s">
        <v>8</v>
      </c>
      <c r="G6" s="123" t="s">
        <v>9</v>
      </c>
      <c r="H6" s="120" t="s">
        <v>10</v>
      </c>
      <c r="I6" s="120" t="s">
        <v>11</v>
      </c>
      <c r="J6" s="120" t="s">
        <v>12</v>
      </c>
      <c r="K6" s="120" t="s">
        <v>13</v>
      </c>
      <c r="L6" s="120" t="s">
        <v>14</v>
      </c>
      <c r="M6" s="121" t="s">
        <v>15</v>
      </c>
      <c r="N6" s="114" t="s">
        <v>16</v>
      </c>
      <c r="O6" s="115"/>
      <c r="P6" s="115"/>
      <c r="Q6" s="116"/>
      <c r="R6" s="120" t="s">
        <v>17</v>
      </c>
      <c r="S6" s="114" t="s">
        <v>18</v>
      </c>
      <c r="T6" s="116"/>
      <c r="U6" s="15"/>
    </row>
    <row r="7" spans="1:24" ht="42.6" customHeight="1">
      <c r="A7" s="121"/>
      <c r="B7" s="120"/>
      <c r="C7" s="120"/>
      <c r="D7" s="120"/>
      <c r="E7" s="122"/>
      <c r="F7" s="121"/>
      <c r="G7" s="124"/>
      <c r="H7" s="120"/>
      <c r="I7" s="120"/>
      <c r="J7" s="120"/>
      <c r="K7" s="120"/>
      <c r="L7" s="120"/>
      <c r="M7" s="121"/>
      <c r="N7" s="117"/>
      <c r="O7" s="118"/>
      <c r="P7" s="118"/>
      <c r="Q7" s="119"/>
      <c r="R7" s="120"/>
      <c r="S7" s="117"/>
      <c r="T7" s="119"/>
      <c r="U7" s="15"/>
    </row>
    <row r="8" spans="1:24" ht="68.45" customHeight="1">
      <c r="A8" s="121"/>
      <c r="B8" s="120"/>
      <c r="C8" s="120"/>
      <c r="D8" s="120"/>
      <c r="E8" s="122"/>
      <c r="F8" s="121"/>
      <c r="G8" s="125"/>
      <c r="H8" s="120"/>
      <c r="I8" s="120"/>
      <c r="J8" s="120"/>
      <c r="K8" s="120"/>
      <c r="L8" s="120"/>
      <c r="M8" s="121"/>
      <c r="N8" s="107" t="s">
        <v>10</v>
      </c>
      <c r="O8" s="107" t="s">
        <v>19</v>
      </c>
      <c r="P8" s="107" t="s">
        <v>20</v>
      </c>
      <c r="Q8" s="107" t="s">
        <v>13</v>
      </c>
      <c r="R8" s="120"/>
      <c r="S8" s="106" t="s">
        <v>21</v>
      </c>
      <c r="T8" s="106" t="s">
        <v>22</v>
      </c>
      <c r="U8" s="15"/>
    </row>
    <row r="9" spans="1:24" s="49" customFormat="1" ht="151.9" customHeight="1">
      <c r="A9" s="50">
        <v>1</v>
      </c>
      <c r="B9" s="51" t="s">
        <v>23</v>
      </c>
      <c r="C9" s="52" t="s">
        <v>24</v>
      </c>
      <c r="D9" s="52" t="s">
        <v>25</v>
      </c>
      <c r="E9" s="52" t="s">
        <v>26</v>
      </c>
      <c r="F9" s="53" t="s">
        <v>27</v>
      </c>
      <c r="G9" s="54" t="s">
        <v>28</v>
      </c>
      <c r="H9" s="54">
        <v>1</v>
      </c>
      <c r="I9" s="54">
        <v>3</v>
      </c>
      <c r="J9" s="55">
        <f t="shared" ref="J9:J16" si="0">SUM(H9:I9)</f>
        <v>4</v>
      </c>
      <c r="K9" s="56" t="str">
        <f t="shared" ref="K9:K23" si="1">IF(J9&lt;5,"Bajo",IF(J9=5,"Medio",IF(J9&lt;8,"Alto","Extremo")))</f>
        <v>Bajo</v>
      </c>
      <c r="L9" s="51" t="s">
        <v>29</v>
      </c>
      <c r="M9" s="54" t="s">
        <v>30</v>
      </c>
      <c r="N9" s="54">
        <v>1</v>
      </c>
      <c r="O9" s="54">
        <v>2</v>
      </c>
      <c r="P9" s="55">
        <f>N9+O9</f>
        <v>3</v>
      </c>
      <c r="Q9" s="56" t="str">
        <f t="shared" ref="Q9:Q23" si="2">IF(P9&lt;5,"Bajo",IF(P9=5,"Medio",IF(P9&lt;8,"Alto","Extremo")))</f>
        <v>Bajo</v>
      </c>
      <c r="R9" s="51" t="s">
        <v>31</v>
      </c>
      <c r="S9" s="54" t="s">
        <v>32</v>
      </c>
      <c r="T9" s="54" t="s">
        <v>33</v>
      </c>
      <c r="U9" s="48"/>
    </row>
    <row r="10" spans="1:24" s="49" customFormat="1" ht="130.5" customHeight="1">
      <c r="A10" s="47">
        <f t="shared" ref="A10:A36" si="3">A9+1</f>
        <v>2</v>
      </c>
      <c r="B10" s="43" t="s">
        <v>23</v>
      </c>
      <c r="C10" s="44" t="s">
        <v>24</v>
      </c>
      <c r="D10" s="44" t="s">
        <v>25</v>
      </c>
      <c r="E10" s="44" t="s">
        <v>26</v>
      </c>
      <c r="F10" s="45" t="s">
        <v>34</v>
      </c>
      <c r="G10" s="92" t="s">
        <v>35</v>
      </c>
      <c r="H10" s="46">
        <v>2</v>
      </c>
      <c r="I10" s="46">
        <v>3</v>
      </c>
      <c r="J10" s="16">
        <f t="shared" si="0"/>
        <v>5</v>
      </c>
      <c r="K10" s="17" t="str">
        <f t="shared" si="1"/>
        <v>Medio</v>
      </c>
      <c r="L10" s="43" t="s">
        <v>29</v>
      </c>
      <c r="M10" s="93" t="s">
        <v>36</v>
      </c>
      <c r="N10" s="46">
        <v>1</v>
      </c>
      <c r="O10" s="46">
        <v>3</v>
      </c>
      <c r="P10" s="16">
        <f t="shared" ref="P10:P23" si="4">N10+O10</f>
        <v>4</v>
      </c>
      <c r="Q10" s="17" t="str">
        <f t="shared" si="2"/>
        <v>Bajo</v>
      </c>
      <c r="R10" s="43" t="s">
        <v>31</v>
      </c>
      <c r="S10" s="46" t="s">
        <v>37</v>
      </c>
      <c r="T10" s="46" t="s">
        <v>33</v>
      </c>
      <c r="U10" s="48"/>
    </row>
    <row r="11" spans="1:24" s="49" customFormat="1" ht="117.6" customHeight="1">
      <c r="A11" s="47">
        <f t="shared" si="3"/>
        <v>3</v>
      </c>
      <c r="B11" s="43" t="s">
        <v>23</v>
      </c>
      <c r="C11" s="44" t="s">
        <v>24</v>
      </c>
      <c r="D11" s="44" t="s">
        <v>25</v>
      </c>
      <c r="E11" s="44" t="s">
        <v>26</v>
      </c>
      <c r="F11" s="45" t="s">
        <v>38</v>
      </c>
      <c r="G11" s="46" t="s">
        <v>39</v>
      </c>
      <c r="H11" s="46">
        <v>3</v>
      </c>
      <c r="I11" s="46">
        <v>4</v>
      </c>
      <c r="J11" s="16">
        <f t="shared" si="0"/>
        <v>7</v>
      </c>
      <c r="K11" s="17" t="str">
        <f t="shared" si="1"/>
        <v>Alto</v>
      </c>
      <c r="L11" s="43" t="s">
        <v>29</v>
      </c>
      <c r="M11" s="46" t="s">
        <v>40</v>
      </c>
      <c r="N11" s="46">
        <v>1</v>
      </c>
      <c r="O11" s="46">
        <v>4</v>
      </c>
      <c r="P11" s="16">
        <f t="shared" si="4"/>
        <v>5</v>
      </c>
      <c r="Q11" s="17" t="str">
        <f t="shared" si="2"/>
        <v>Medio</v>
      </c>
      <c r="R11" s="43" t="s">
        <v>31</v>
      </c>
      <c r="S11" s="46" t="s">
        <v>41</v>
      </c>
      <c r="T11" s="46" t="s">
        <v>42</v>
      </c>
      <c r="U11" s="48"/>
    </row>
    <row r="12" spans="1:24" s="49" customFormat="1" ht="130.5" customHeight="1">
      <c r="A12" s="47">
        <f t="shared" si="3"/>
        <v>4</v>
      </c>
      <c r="B12" s="43" t="s">
        <v>23</v>
      </c>
      <c r="C12" s="44" t="s">
        <v>24</v>
      </c>
      <c r="D12" s="44" t="s">
        <v>25</v>
      </c>
      <c r="E12" s="44" t="s">
        <v>26</v>
      </c>
      <c r="F12" s="94" t="s">
        <v>43</v>
      </c>
      <c r="G12" s="93" t="s">
        <v>44</v>
      </c>
      <c r="H12" s="46">
        <v>2</v>
      </c>
      <c r="I12" s="46">
        <v>3</v>
      </c>
      <c r="J12" s="16">
        <f t="shared" si="0"/>
        <v>5</v>
      </c>
      <c r="K12" s="17" t="str">
        <f t="shared" si="1"/>
        <v>Medio</v>
      </c>
      <c r="L12" s="43" t="s">
        <v>29</v>
      </c>
      <c r="M12" s="93" t="s">
        <v>45</v>
      </c>
      <c r="N12" s="46">
        <v>1</v>
      </c>
      <c r="O12" s="46">
        <v>2</v>
      </c>
      <c r="P12" s="16">
        <f t="shared" si="4"/>
        <v>3</v>
      </c>
      <c r="Q12" s="17" t="str">
        <f t="shared" si="2"/>
        <v>Bajo</v>
      </c>
      <c r="R12" s="43" t="s">
        <v>31</v>
      </c>
      <c r="S12" s="93" t="s">
        <v>46</v>
      </c>
      <c r="T12" s="93" t="s">
        <v>47</v>
      </c>
      <c r="U12" s="48"/>
    </row>
    <row r="13" spans="1:24" s="20" customFormat="1" ht="196.15" customHeight="1">
      <c r="A13" s="47">
        <f t="shared" si="3"/>
        <v>5</v>
      </c>
      <c r="B13" s="43" t="s">
        <v>23</v>
      </c>
      <c r="C13" s="44" t="s">
        <v>24</v>
      </c>
      <c r="D13" s="44" t="s">
        <v>25</v>
      </c>
      <c r="E13" s="63" t="s">
        <v>26</v>
      </c>
      <c r="F13" s="45" t="s">
        <v>48</v>
      </c>
      <c r="G13" s="46" t="s">
        <v>49</v>
      </c>
      <c r="H13" s="46">
        <v>2</v>
      </c>
      <c r="I13" s="46">
        <v>2</v>
      </c>
      <c r="J13" s="16">
        <f t="shared" si="0"/>
        <v>4</v>
      </c>
      <c r="K13" s="17" t="str">
        <f t="shared" si="1"/>
        <v>Bajo</v>
      </c>
      <c r="L13" s="43" t="s">
        <v>50</v>
      </c>
      <c r="M13" s="93" t="s">
        <v>51</v>
      </c>
      <c r="N13" s="46">
        <v>1</v>
      </c>
      <c r="O13" s="46">
        <v>2</v>
      </c>
      <c r="P13" s="16">
        <f t="shared" si="4"/>
        <v>3</v>
      </c>
      <c r="Q13" s="17" t="str">
        <f t="shared" si="2"/>
        <v>Bajo</v>
      </c>
      <c r="R13" s="43" t="s">
        <v>31</v>
      </c>
      <c r="S13" s="93" t="s">
        <v>52</v>
      </c>
      <c r="T13" s="93" t="s">
        <v>53</v>
      </c>
      <c r="U13" s="21"/>
    </row>
    <row r="14" spans="1:24" s="49" customFormat="1" ht="145.5" customHeight="1">
      <c r="A14" s="47">
        <v>6</v>
      </c>
      <c r="B14" s="43" t="s">
        <v>23</v>
      </c>
      <c r="C14" s="44" t="s">
        <v>24</v>
      </c>
      <c r="D14" s="44" t="s">
        <v>25</v>
      </c>
      <c r="E14" s="44" t="s">
        <v>26</v>
      </c>
      <c r="F14" s="94" t="s">
        <v>54</v>
      </c>
      <c r="G14" s="46" t="s">
        <v>55</v>
      </c>
      <c r="H14" s="46">
        <v>1</v>
      </c>
      <c r="I14" s="46">
        <v>4</v>
      </c>
      <c r="J14" s="16">
        <f t="shared" si="0"/>
        <v>5</v>
      </c>
      <c r="K14" s="17" t="str">
        <f t="shared" si="1"/>
        <v>Medio</v>
      </c>
      <c r="L14" s="43" t="s">
        <v>56</v>
      </c>
      <c r="M14" s="93" t="s">
        <v>57</v>
      </c>
      <c r="N14" s="46">
        <v>1</v>
      </c>
      <c r="O14" s="46">
        <v>3</v>
      </c>
      <c r="P14" s="16">
        <f t="shared" si="4"/>
        <v>4</v>
      </c>
      <c r="Q14" s="17" t="str">
        <f t="shared" si="2"/>
        <v>Bajo</v>
      </c>
      <c r="R14" s="43" t="s">
        <v>31</v>
      </c>
      <c r="S14" s="46" t="s">
        <v>58</v>
      </c>
      <c r="T14" s="46" t="s">
        <v>59</v>
      </c>
      <c r="U14" s="48"/>
    </row>
    <row r="15" spans="1:24" s="49" customFormat="1" ht="125.45" customHeight="1">
      <c r="A15" s="47">
        <f t="shared" si="3"/>
        <v>7</v>
      </c>
      <c r="B15" s="43" t="s">
        <v>23</v>
      </c>
      <c r="C15" s="44" t="s">
        <v>24</v>
      </c>
      <c r="D15" s="44" t="s">
        <v>25</v>
      </c>
      <c r="E15" s="44" t="s">
        <v>26</v>
      </c>
      <c r="F15" s="45" t="s">
        <v>60</v>
      </c>
      <c r="G15" s="46" t="s">
        <v>61</v>
      </c>
      <c r="H15" s="46">
        <v>2</v>
      </c>
      <c r="I15" s="46">
        <v>4</v>
      </c>
      <c r="J15" s="16">
        <f t="shared" si="0"/>
        <v>6</v>
      </c>
      <c r="K15" s="17" t="str">
        <f t="shared" si="1"/>
        <v>Alto</v>
      </c>
      <c r="L15" s="43" t="s">
        <v>29</v>
      </c>
      <c r="M15" s="46" t="s">
        <v>62</v>
      </c>
      <c r="N15" s="46">
        <v>2</v>
      </c>
      <c r="O15" s="46">
        <v>2</v>
      </c>
      <c r="P15" s="16">
        <f t="shared" si="4"/>
        <v>4</v>
      </c>
      <c r="Q15" s="17" t="str">
        <f t="shared" si="2"/>
        <v>Bajo</v>
      </c>
      <c r="R15" s="43" t="s">
        <v>31</v>
      </c>
      <c r="S15" s="46" t="s">
        <v>63</v>
      </c>
      <c r="T15" s="46" t="s">
        <v>64</v>
      </c>
      <c r="U15" s="48"/>
    </row>
    <row r="16" spans="1:24" s="20" customFormat="1" ht="105" customHeight="1">
      <c r="A16" s="47">
        <f t="shared" si="3"/>
        <v>8</v>
      </c>
      <c r="B16" s="43" t="s">
        <v>23</v>
      </c>
      <c r="C16" s="44" t="s">
        <v>65</v>
      </c>
      <c r="D16" s="44" t="s">
        <v>25</v>
      </c>
      <c r="E16" s="44" t="s">
        <v>26</v>
      </c>
      <c r="F16" s="94" t="s">
        <v>66</v>
      </c>
      <c r="G16" s="93" t="s">
        <v>67</v>
      </c>
      <c r="H16" s="46">
        <v>2</v>
      </c>
      <c r="I16" s="46">
        <v>4</v>
      </c>
      <c r="J16" s="16">
        <f t="shared" si="0"/>
        <v>6</v>
      </c>
      <c r="K16" s="17" t="str">
        <f t="shared" si="1"/>
        <v>Alto</v>
      </c>
      <c r="L16" s="43" t="s">
        <v>29</v>
      </c>
      <c r="M16" s="93" t="s">
        <v>68</v>
      </c>
      <c r="N16" s="46">
        <v>1</v>
      </c>
      <c r="O16" s="46">
        <v>3</v>
      </c>
      <c r="P16" s="16">
        <f t="shared" si="4"/>
        <v>4</v>
      </c>
      <c r="Q16" s="17" t="str">
        <f t="shared" si="2"/>
        <v>Bajo</v>
      </c>
      <c r="R16" s="43" t="s">
        <v>31</v>
      </c>
      <c r="S16" s="93" t="s">
        <v>69</v>
      </c>
      <c r="T16" s="93" t="s">
        <v>70</v>
      </c>
      <c r="U16" s="22"/>
    </row>
    <row r="17" spans="1:21" s="20" customFormat="1" ht="124.5" customHeight="1">
      <c r="A17" s="47">
        <f t="shared" si="3"/>
        <v>9</v>
      </c>
      <c r="B17" s="43" t="s">
        <v>23</v>
      </c>
      <c r="C17" s="44" t="s">
        <v>24</v>
      </c>
      <c r="D17" s="44" t="s">
        <v>25</v>
      </c>
      <c r="E17" s="44" t="s">
        <v>26</v>
      </c>
      <c r="F17" s="45" t="s">
        <v>71</v>
      </c>
      <c r="G17" s="46" t="s">
        <v>72</v>
      </c>
      <c r="H17" s="46">
        <v>2</v>
      </c>
      <c r="I17" s="46">
        <v>2</v>
      </c>
      <c r="J17" s="57">
        <f>H17+I17</f>
        <v>4</v>
      </c>
      <c r="K17" s="58" t="str">
        <f t="shared" si="1"/>
        <v>Bajo</v>
      </c>
      <c r="L17" s="43" t="s">
        <v>29</v>
      </c>
      <c r="M17" s="93" t="s">
        <v>73</v>
      </c>
      <c r="N17" s="46">
        <v>1</v>
      </c>
      <c r="O17" s="46">
        <v>2</v>
      </c>
      <c r="P17" s="16">
        <f t="shared" si="4"/>
        <v>3</v>
      </c>
      <c r="Q17" s="17" t="str">
        <f t="shared" si="2"/>
        <v>Bajo</v>
      </c>
      <c r="R17" s="43" t="s">
        <v>31</v>
      </c>
      <c r="S17" s="46" t="s">
        <v>74</v>
      </c>
      <c r="T17" s="46" t="s">
        <v>75</v>
      </c>
      <c r="U17" s="22"/>
    </row>
    <row r="18" spans="1:21" s="20" customFormat="1" ht="160.5" customHeight="1">
      <c r="A18" s="82">
        <f t="shared" si="3"/>
        <v>10</v>
      </c>
      <c r="B18" s="83" t="s">
        <v>23</v>
      </c>
      <c r="C18" s="84" t="s">
        <v>24</v>
      </c>
      <c r="D18" s="84" t="s">
        <v>25</v>
      </c>
      <c r="E18" s="84" t="s">
        <v>26</v>
      </c>
      <c r="F18" s="95" t="s">
        <v>76</v>
      </c>
      <c r="G18" s="96" t="s">
        <v>77</v>
      </c>
      <c r="H18" s="85">
        <v>3</v>
      </c>
      <c r="I18" s="85">
        <v>3</v>
      </c>
      <c r="J18" s="86">
        <f>SUM(H18:I18)</f>
        <v>6</v>
      </c>
      <c r="K18" s="87" t="str">
        <f t="shared" si="1"/>
        <v>Alto</v>
      </c>
      <c r="L18" s="83" t="s">
        <v>29</v>
      </c>
      <c r="M18" s="97" t="s">
        <v>78</v>
      </c>
      <c r="N18" s="85">
        <v>2</v>
      </c>
      <c r="O18" s="85">
        <v>2</v>
      </c>
      <c r="P18" s="86">
        <f t="shared" si="4"/>
        <v>4</v>
      </c>
      <c r="Q18" s="87" t="str">
        <f t="shared" si="2"/>
        <v>Bajo</v>
      </c>
      <c r="R18" s="83" t="s">
        <v>31</v>
      </c>
      <c r="S18" s="85" t="s">
        <v>79</v>
      </c>
      <c r="T18" s="85" t="s">
        <v>80</v>
      </c>
      <c r="U18" s="21"/>
    </row>
    <row r="19" spans="1:21" s="20" customFormat="1" ht="226.5" customHeight="1">
      <c r="A19" s="47">
        <f t="shared" si="3"/>
        <v>11</v>
      </c>
      <c r="B19" s="43" t="s">
        <v>23</v>
      </c>
      <c r="C19" s="44" t="s">
        <v>65</v>
      </c>
      <c r="D19" s="44" t="s">
        <v>25</v>
      </c>
      <c r="E19" s="44" t="s">
        <v>81</v>
      </c>
      <c r="F19" s="45" t="s">
        <v>82</v>
      </c>
      <c r="G19" s="93" t="s">
        <v>83</v>
      </c>
      <c r="H19" s="46">
        <v>2</v>
      </c>
      <c r="I19" s="46">
        <v>4</v>
      </c>
      <c r="J19" s="16">
        <f>SUM(H19:I19)</f>
        <v>6</v>
      </c>
      <c r="K19" s="17" t="str">
        <f t="shared" si="1"/>
        <v>Alto</v>
      </c>
      <c r="L19" s="43" t="s">
        <v>29</v>
      </c>
      <c r="M19" s="93" t="s">
        <v>84</v>
      </c>
      <c r="N19" s="46">
        <v>1</v>
      </c>
      <c r="O19" s="46">
        <v>3</v>
      </c>
      <c r="P19" s="16">
        <f t="shared" si="4"/>
        <v>4</v>
      </c>
      <c r="Q19" s="17" t="str">
        <f t="shared" si="2"/>
        <v>Bajo</v>
      </c>
      <c r="R19" s="43" t="s">
        <v>31</v>
      </c>
      <c r="S19" s="46" t="s">
        <v>85</v>
      </c>
      <c r="T19" s="46" t="s">
        <v>86</v>
      </c>
      <c r="U19" s="21"/>
    </row>
    <row r="20" spans="1:21" s="20" customFormat="1" ht="174.75" customHeight="1">
      <c r="A20" s="47">
        <f t="shared" si="3"/>
        <v>12</v>
      </c>
      <c r="B20" s="43" t="s">
        <v>23</v>
      </c>
      <c r="C20" s="44" t="s">
        <v>65</v>
      </c>
      <c r="D20" s="44" t="s">
        <v>25</v>
      </c>
      <c r="E20" s="44" t="s">
        <v>26</v>
      </c>
      <c r="F20" s="45" t="s">
        <v>87</v>
      </c>
      <c r="G20" s="46" t="s">
        <v>88</v>
      </c>
      <c r="H20" s="46">
        <v>2</v>
      </c>
      <c r="I20" s="46">
        <v>3</v>
      </c>
      <c r="J20" s="16">
        <f>SUM(H20:I20)</f>
        <v>5</v>
      </c>
      <c r="K20" s="17" t="str">
        <f t="shared" si="1"/>
        <v>Medio</v>
      </c>
      <c r="L20" s="43" t="s">
        <v>29</v>
      </c>
      <c r="M20" s="93" t="s">
        <v>89</v>
      </c>
      <c r="N20" s="46">
        <v>1</v>
      </c>
      <c r="O20" s="46">
        <v>2</v>
      </c>
      <c r="P20" s="16">
        <f t="shared" si="4"/>
        <v>3</v>
      </c>
      <c r="Q20" s="17" t="str">
        <f t="shared" si="2"/>
        <v>Bajo</v>
      </c>
      <c r="R20" s="43" t="s">
        <v>31</v>
      </c>
      <c r="S20" s="46" t="s">
        <v>90</v>
      </c>
      <c r="T20" s="46" t="s">
        <v>91</v>
      </c>
      <c r="U20" s="22"/>
    </row>
    <row r="21" spans="1:21" s="20" customFormat="1" ht="67.150000000000006" customHeight="1">
      <c r="A21" s="47">
        <f t="shared" si="3"/>
        <v>13</v>
      </c>
      <c r="B21" s="43" t="s">
        <v>23</v>
      </c>
      <c r="C21" s="44" t="s">
        <v>24</v>
      </c>
      <c r="D21" s="44" t="s">
        <v>25</v>
      </c>
      <c r="E21" s="44" t="s">
        <v>92</v>
      </c>
      <c r="F21" s="45" t="s">
        <v>93</v>
      </c>
      <c r="G21" s="46" t="s">
        <v>94</v>
      </c>
      <c r="H21" s="46">
        <v>2</v>
      </c>
      <c r="I21" s="46">
        <v>3</v>
      </c>
      <c r="J21" s="16">
        <f>SUM(H21:I21)</f>
        <v>5</v>
      </c>
      <c r="K21" s="17" t="str">
        <f t="shared" si="1"/>
        <v>Medio</v>
      </c>
      <c r="L21" s="43" t="s">
        <v>95</v>
      </c>
      <c r="M21" s="46" t="s">
        <v>96</v>
      </c>
      <c r="N21" s="46">
        <v>1</v>
      </c>
      <c r="O21" s="46">
        <v>2</v>
      </c>
      <c r="P21" s="16">
        <f t="shared" si="4"/>
        <v>3</v>
      </c>
      <c r="Q21" s="17" t="str">
        <f t="shared" si="2"/>
        <v>Bajo</v>
      </c>
      <c r="R21" s="43" t="s">
        <v>31</v>
      </c>
      <c r="S21" s="46" t="s">
        <v>97</v>
      </c>
      <c r="T21" s="46" t="s">
        <v>98</v>
      </c>
      <c r="U21" s="21"/>
    </row>
    <row r="22" spans="1:21" s="20" customFormat="1" ht="220.5" customHeight="1">
      <c r="A22" s="47">
        <f t="shared" si="3"/>
        <v>14</v>
      </c>
      <c r="B22" s="43" t="s">
        <v>23</v>
      </c>
      <c r="C22" s="44" t="s">
        <v>24</v>
      </c>
      <c r="D22" s="44" t="s">
        <v>25</v>
      </c>
      <c r="E22" s="44" t="s">
        <v>99</v>
      </c>
      <c r="F22" s="45" t="s">
        <v>100</v>
      </c>
      <c r="G22" s="46" t="s">
        <v>101</v>
      </c>
      <c r="H22" s="46">
        <v>2</v>
      </c>
      <c r="I22" s="46">
        <v>4</v>
      </c>
      <c r="J22" s="16">
        <f>+H22+I22</f>
        <v>6</v>
      </c>
      <c r="K22" s="17" t="str">
        <f t="shared" si="1"/>
        <v>Alto</v>
      </c>
      <c r="L22" s="43" t="s">
        <v>29</v>
      </c>
      <c r="M22" s="46" t="s">
        <v>102</v>
      </c>
      <c r="N22" s="46">
        <v>1</v>
      </c>
      <c r="O22" s="46">
        <v>3</v>
      </c>
      <c r="P22" s="16">
        <f t="shared" si="4"/>
        <v>4</v>
      </c>
      <c r="Q22" s="17" t="str">
        <f t="shared" si="2"/>
        <v>Bajo</v>
      </c>
      <c r="R22" s="43" t="s">
        <v>31</v>
      </c>
      <c r="S22" s="46" t="s">
        <v>103</v>
      </c>
      <c r="T22" s="46" t="s">
        <v>104</v>
      </c>
      <c r="U22" s="19"/>
    </row>
    <row r="23" spans="1:21" s="20" customFormat="1" ht="62.45" customHeight="1">
      <c r="A23" s="47">
        <f t="shared" si="3"/>
        <v>15</v>
      </c>
      <c r="B23" s="43" t="s">
        <v>23</v>
      </c>
      <c r="C23" s="44" t="s">
        <v>65</v>
      </c>
      <c r="D23" s="44" t="s">
        <v>25</v>
      </c>
      <c r="E23" s="44" t="s">
        <v>105</v>
      </c>
      <c r="F23" s="45" t="s">
        <v>106</v>
      </c>
      <c r="G23" s="46" t="s">
        <v>107</v>
      </c>
      <c r="H23" s="46">
        <v>2</v>
      </c>
      <c r="I23" s="46">
        <v>4</v>
      </c>
      <c r="J23" s="16">
        <f>+H23+I23</f>
        <v>6</v>
      </c>
      <c r="K23" s="17" t="str">
        <f t="shared" si="1"/>
        <v>Alto</v>
      </c>
      <c r="L23" s="43" t="s">
        <v>29</v>
      </c>
      <c r="M23" s="46" t="s">
        <v>108</v>
      </c>
      <c r="N23" s="46">
        <v>1</v>
      </c>
      <c r="O23" s="46">
        <v>3</v>
      </c>
      <c r="P23" s="16">
        <f t="shared" si="4"/>
        <v>4</v>
      </c>
      <c r="Q23" s="17" t="str">
        <f t="shared" si="2"/>
        <v>Bajo</v>
      </c>
      <c r="R23" s="43" t="s">
        <v>31</v>
      </c>
      <c r="S23" s="46" t="s">
        <v>109</v>
      </c>
      <c r="T23" s="46" t="s">
        <v>110</v>
      </c>
      <c r="U23" s="19"/>
    </row>
    <row r="24" spans="1:21" s="20" customFormat="1" ht="73.150000000000006" customHeight="1">
      <c r="A24" s="82">
        <v>16</v>
      </c>
      <c r="B24" s="83" t="s">
        <v>23</v>
      </c>
      <c r="C24" s="84" t="s">
        <v>24</v>
      </c>
      <c r="D24" s="84" t="s">
        <v>25</v>
      </c>
      <c r="E24" s="84" t="s">
        <v>26</v>
      </c>
      <c r="F24" s="90" t="s">
        <v>111</v>
      </c>
      <c r="G24" s="85" t="s">
        <v>112</v>
      </c>
      <c r="H24" s="85">
        <v>3</v>
      </c>
      <c r="I24" s="85">
        <v>3</v>
      </c>
      <c r="J24" s="86">
        <f t="shared" ref="J24:J36" si="5">SUM(H24:I24)</f>
        <v>6</v>
      </c>
      <c r="K24" s="87" t="str">
        <f t="shared" ref="K24:K36" si="6">IF(J24&lt;5,"Bajo",IF(J24=5,"Medio",IF(J24&lt;8,"Alto","Extremo")))</f>
        <v>Alto</v>
      </c>
      <c r="L24" s="83" t="s">
        <v>29</v>
      </c>
      <c r="M24" s="96" t="s">
        <v>113</v>
      </c>
      <c r="N24" s="85">
        <v>2</v>
      </c>
      <c r="O24" s="85">
        <v>2</v>
      </c>
      <c r="P24" s="86">
        <f t="shared" ref="P24:P36" si="7">N24+O24</f>
        <v>4</v>
      </c>
      <c r="Q24" s="87" t="str">
        <f t="shared" ref="Q24:Q36" si="8">IF(P24&lt;5,"Bajo",IF(P24=5,"Medio",IF(P24&lt;8,"Alto","Extremo")))</f>
        <v>Bajo</v>
      </c>
      <c r="R24" s="83" t="s">
        <v>114</v>
      </c>
      <c r="S24" s="85" t="s">
        <v>115</v>
      </c>
      <c r="T24" s="85" t="s">
        <v>116</v>
      </c>
      <c r="U24" s="21"/>
    </row>
    <row r="25" spans="1:21" s="20" customFormat="1" ht="129.75" customHeight="1">
      <c r="A25" s="47">
        <v>17</v>
      </c>
      <c r="B25" s="43" t="s">
        <v>23</v>
      </c>
      <c r="C25" s="44" t="s">
        <v>24</v>
      </c>
      <c r="D25" s="44" t="s">
        <v>25</v>
      </c>
      <c r="E25" s="44" t="s">
        <v>81</v>
      </c>
      <c r="F25" s="45" t="s">
        <v>117</v>
      </c>
      <c r="G25" s="46" t="s">
        <v>118</v>
      </c>
      <c r="H25" s="46">
        <v>2</v>
      </c>
      <c r="I25" s="46">
        <v>4</v>
      </c>
      <c r="J25" s="16">
        <f t="shared" si="5"/>
        <v>6</v>
      </c>
      <c r="K25" s="17" t="str">
        <f t="shared" si="6"/>
        <v>Alto</v>
      </c>
      <c r="L25" s="43" t="s">
        <v>29</v>
      </c>
      <c r="M25" s="93" t="s">
        <v>119</v>
      </c>
      <c r="N25" s="46">
        <v>1</v>
      </c>
      <c r="O25" s="46">
        <v>3</v>
      </c>
      <c r="P25" s="16">
        <f t="shared" si="7"/>
        <v>4</v>
      </c>
      <c r="Q25" s="17" t="str">
        <f t="shared" si="8"/>
        <v>Bajo</v>
      </c>
      <c r="R25" s="43" t="s">
        <v>31</v>
      </c>
      <c r="S25" s="46" t="s">
        <v>120</v>
      </c>
      <c r="T25" s="46" t="s">
        <v>121</v>
      </c>
      <c r="U25" s="21"/>
    </row>
    <row r="26" spans="1:21" s="20" customFormat="1" ht="139.5" customHeight="1">
      <c r="A26" s="88">
        <v>18</v>
      </c>
      <c r="B26" s="98" t="s">
        <v>23</v>
      </c>
      <c r="C26" s="99" t="s">
        <v>24</v>
      </c>
      <c r="D26" s="99" t="s">
        <v>25</v>
      </c>
      <c r="E26" s="99" t="s">
        <v>26</v>
      </c>
      <c r="F26" s="95" t="s">
        <v>122</v>
      </c>
      <c r="G26" s="96" t="s">
        <v>123</v>
      </c>
      <c r="H26" s="96">
        <v>2</v>
      </c>
      <c r="I26" s="96">
        <v>3</v>
      </c>
      <c r="J26" s="100">
        <f t="shared" si="5"/>
        <v>5</v>
      </c>
      <c r="K26" s="101" t="str">
        <f t="shared" si="6"/>
        <v>Medio</v>
      </c>
      <c r="L26" s="98" t="s">
        <v>29</v>
      </c>
      <c r="M26" s="96" t="s">
        <v>124</v>
      </c>
      <c r="N26" s="96">
        <v>1</v>
      </c>
      <c r="O26" s="96">
        <v>2</v>
      </c>
      <c r="P26" s="100">
        <f t="shared" si="7"/>
        <v>3</v>
      </c>
      <c r="Q26" s="101" t="str">
        <f t="shared" si="8"/>
        <v>Bajo</v>
      </c>
      <c r="R26" s="98" t="s">
        <v>31</v>
      </c>
      <c r="S26" s="96" t="s">
        <v>125</v>
      </c>
      <c r="T26" s="96" t="s">
        <v>126</v>
      </c>
      <c r="U26" s="89"/>
    </row>
    <row r="27" spans="1:21" s="20" customFormat="1" ht="131.25" customHeight="1">
      <c r="A27" s="82">
        <f t="shared" si="3"/>
        <v>19</v>
      </c>
      <c r="B27" s="83" t="s">
        <v>23</v>
      </c>
      <c r="C27" s="84" t="s">
        <v>65</v>
      </c>
      <c r="D27" s="84" t="s">
        <v>25</v>
      </c>
      <c r="E27" s="84" t="s">
        <v>81</v>
      </c>
      <c r="F27" s="95" t="s">
        <v>127</v>
      </c>
      <c r="G27" s="85" t="s">
        <v>128</v>
      </c>
      <c r="H27" s="85">
        <v>2</v>
      </c>
      <c r="I27" s="85">
        <v>3</v>
      </c>
      <c r="J27" s="86">
        <f t="shared" si="5"/>
        <v>5</v>
      </c>
      <c r="K27" s="87" t="str">
        <f t="shared" si="6"/>
        <v>Medio</v>
      </c>
      <c r="L27" s="83" t="s">
        <v>29</v>
      </c>
      <c r="M27" s="96" t="s">
        <v>129</v>
      </c>
      <c r="N27" s="85">
        <v>1</v>
      </c>
      <c r="O27" s="85">
        <v>2</v>
      </c>
      <c r="P27" s="86">
        <f t="shared" si="7"/>
        <v>3</v>
      </c>
      <c r="Q27" s="87" t="str">
        <f t="shared" si="8"/>
        <v>Bajo</v>
      </c>
      <c r="R27" s="83" t="s">
        <v>31</v>
      </c>
      <c r="S27" s="85" t="s">
        <v>130</v>
      </c>
      <c r="T27" s="85" t="s">
        <v>131</v>
      </c>
      <c r="U27" s="89"/>
    </row>
    <row r="28" spans="1:21" s="20" customFormat="1" ht="73.150000000000006" customHeight="1">
      <c r="A28" s="47">
        <f t="shared" si="3"/>
        <v>20</v>
      </c>
      <c r="B28" s="43" t="s">
        <v>23</v>
      </c>
      <c r="C28" s="44" t="s">
        <v>24</v>
      </c>
      <c r="D28" s="44" t="s">
        <v>25</v>
      </c>
      <c r="E28" s="44" t="s">
        <v>92</v>
      </c>
      <c r="F28" s="45" t="s">
        <v>132</v>
      </c>
      <c r="G28" s="46" t="s">
        <v>133</v>
      </c>
      <c r="H28" s="46">
        <v>3</v>
      </c>
      <c r="I28" s="46">
        <v>3</v>
      </c>
      <c r="J28" s="16">
        <f t="shared" si="5"/>
        <v>6</v>
      </c>
      <c r="K28" s="17" t="str">
        <f t="shared" si="6"/>
        <v>Alto</v>
      </c>
      <c r="L28" s="43" t="s">
        <v>29</v>
      </c>
      <c r="M28" s="46" t="s">
        <v>134</v>
      </c>
      <c r="N28" s="46">
        <v>2</v>
      </c>
      <c r="O28" s="46">
        <v>2</v>
      </c>
      <c r="P28" s="16">
        <f t="shared" si="7"/>
        <v>4</v>
      </c>
      <c r="Q28" s="17" t="str">
        <f t="shared" si="8"/>
        <v>Bajo</v>
      </c>
      <c r="R28" s="43" t="s">
        <v>31</v>
      </c>
      <c r="S28" s="46" t="s">
        <v>135</v>
      </c>
      <c r="T28" s="46" t="s">
        <v>136</v>
      </c>
      <c r="U28" s="21"/>
    </row>
    <row r="29" spans="1:21" s="20" customFormat="1" ht="73.150000000000006" customHeight="1">
      <c r="A29" s="47">
        <f t="shared" si="3"/>
        <v>21</v>
      </c>
      <c r="B29" s="43" t="s">
        <v>23</v>
      </c>
      <c r="C29" s="44" t="s">
        <v>65</v>
      </c>
      <c r="D29" s="44" t="s">
        <v>25</v>
      </c>
      <c r="E29" s="44" t="s">
        <v>26</v>
      </c>
      <c r="F29" s="45" t="s">
        <v>137</v>
      </c>
      <c r="G29" s="46" t="s">
        <v>138</v>
      </c>
      <c r="H29" s="46">
        <v>2</v>
      </c>
      <c r="I29" s="46">
        <v>4</v>
      </c>
      <c r="J29" s="16">
        <f t="shared" si="5"/>
        <v>6</v>
      </c>
      <c r="K29" s="17" t="str">
        <f t="shared" si="6"/>
        <v>Alto</v>
      </c>
      <c r="L29" s="43" t="s">
        <v>29</v>
      </c>
      <c r="M29" s="93" t="s">
        <v>139</v>
      </c>
      <c r="N29" s="46">
        <v>1</v>
      </c>
      <c r="O29" s="46">
        <v>3</v>
      </c>
      <c r="P29" s="16">
        <f t="shared" si="7"/>
        <v>4</v>
      </c>
      <c r="Q29" s="17" t="str">
        <f t="shared" si="8"/>
        <v>Bajo</v>
      </c>
      <c r="R29" s="43" t="s">
        <v>31</v>
      </c>
      <c r="S29" s="46" t="s">
        <v>140</v>
      </c>
      <c r="T29" s="46" t="s">
        <v>141</v>
      </c>
      <c r="U29" s="21"/>
    </row>
    <row r="30" spans="1:21" s="20" customFormat="1" ht="255.6" customHeight="1">
      <c r="A30" s="47">
        <f t="shared" si="3"/>
        <v>22</v>
      </c>
      <c r="B30" s="43" t="s">
        <v>23</v>
      </c>
      <c r="C30" s="44" t="s">
        <v>24</v>
      </c>
      <c r="D30" s="44" t="s">
        <v>25</v>
      </c>
      <c r="E30" s="44" t="s">
        <v>142</v>
      </c>
      <c r="F30" s="45" t="s">
        <v>143</v>
      </c>
      <c r="G30" s="46" t="s">
        <v>144</v>
      </c>
      <c r="H30" s="46">
        <v>2</v>
      </c>
      <c r="I30" s="46">
        <v>4</v>
      </c>
      <c r="J30" s="16">
        <f t="shared" si="5"/>
        <v>6</v>
      </c>
      <c r="K30" s="17" t="str">
        <f t="shared" si="6"/>
        <v>Alto</v>
      </c>
      <c r="L30" s="43" t="s">
        <v>29</v>
      </c>
      <c r="M30" s="46" t="s">
        <v>145</v>
      </c>
      <c r="N30" s="46">
        <v>2</v>
      </c>
      <c r="O30" s="46">
        <v>2</v>
      </c>
      <c r="P30" s="16">
        <f t="shared" si="7"/>
        <v>4</v>
      </c>
      <c r="Q30" s="17" t="str">
        <f t="shared" si="8"/>
        <v>Bajo</v>
      </c>
      <c r="R30" s="43" t="s">
        <v>31</v>
      </c>
      <c r="S30" s="46" t="s">
        <v>146</v>
      </c>
      <c r="T30" s="46" t="s">
        <v>147</v>
      </c>
      <c r="U30" s="21"/>
    </row>
    <row r="31" spans="1:21" s="20" customFormat="1" ht="73.150000000000006" customHeight="1">
      <c r="A31" s="47">
        <f t="shared" si="3"/>
        <v>23</v>
      </c>
      <c r="B31" s="43" t="s">
        <v>23</v>
      </c>
      <c r="C31" s="44" t="s">
        <v>65</v>
      </c>
      <c r="D31" s="44" t="s">
        <v>25</v>
      </c>
      <c r="E31" s="44" t="s">
        <v>99</v>
      </c>
      <c r="F31" s="45" t="s">
        <v>148</v>
      </c>
      <c r="G31" s="46" t="s">
        <v>149</v>
      </c>
      <c r="H31" s="46">
        <v>1</v>
      </c>
      <c r="I31" s="46">
        <v>4</v>
      </c>
      <c r="J31" s="16">
        <f t="shared" si="5"/>
        <v>5</v>
      </c>
      <c r="K31" s="17" t="str">
        <f t="shared" si="6"/>
        <v>Medio</v>
      </c>
      <c r="L31" s="43" t="s">
        <v>150</v>
      </c>
      <c r="M31" s="46" t="s">
        <v>151</v>
      </c>
      <c r="N31" s="46">
        <v>1</v>
      </c>
      <c r="O31" s="46">
        <v>3</v>
      </c>
      <c r="P31" s="16">
        <f t="shared" si="7"/>
        <v>4</v>
      </c>
      <c r="Q31" s="17" t="str">
        <f t="shared" si="8"/>
        <v>Bajo</v>
      </c>
      <c r="R31" s="43" t="s">
        <v>31</v>
      </c>
      <c r="S31" s="46" t="s">
        <v>152</v>
      </c>
      <c r="T31" s="46" t="s">
        <v>136</v>
      </c>
      <c r="U31" s="21"/>
    </row>
    <row r="32" spans="1:21" s="20" customFormat="1" ht="103.9" customHeight="1">
      <c r="A32" s="102">
        <f t="shared" si="3"/>
        <v>24</v>
      </c>
      <c r="B32" s="103" t="s">
        <v>23</v>
      </c>
      <c r="C32" s="63" t="s">
        <v>65</v>
      </c>
      <c r="D32" s="63" t="s">
        <v>25</v>
      </c>
      <c r="E32" s="63" t="s">
        <v>105</v>
      </c>
      <c r="F32" s="94" t="s">
        <v>153</v>
      </c>
      <c r="G32" s="93" t="s">
        <v>154</v>
      </c>
      <c r="H32" s="93">
        <v>2</v>
      </c>
      <c r="I32" s="93">
        <v>3</v>
      </c>
      <c r="J32" s="104">
        <f t="shared" si="5"/>
        <v>5</v>
      </c>
      <c r="K32" s="105" t="str">
        <f t="shared" si="6"/>
        <v>Medio</v>
      </c>
      <c r="L32" s="103" t="s">
        <v>50</v>
      </c>
      <c r="M32" s="93" t="s">
        <v>155</v>
      </c>
      <c r="N32" s="93">
        <v>1</v>
      </c>
      <c r="O32" s="93">
        <v>2</v>
      </c>
      <c r="P32" s="104">
        <f t="shared" si="7"/>
        <v>3</v>
      </c>
      <c r="Q32" s="105" t="str">
        <f t="shared" si="8"/>
        <v>Bajo</v>
      </c>
      <c r="R32" s="103" t="s">
        <v>31</v>
      </c>
      <c r="S32" s="93" t="s">
        <v>156</v>
      </c>
      <c r="T32" s="93" t="s">
        <v>104</v>
      </c>
      <c r="U32" s="21"/>
    </row>
    <row r="33" spans="1:21" s="20" customFormat="1" ht="153.6" customHeight="1">
      <c r="A33" s="47">
        <f t="shared" si="3"/>
        <v>25</v>
      </c>
      <c r="B33" s="43" t="s">
        <v>23</v>
      </c>
      <c r="C33" s="44" t="s">
        <v>65</v>
      </c>
      <c r="D33" s="44" t="s">
        <v>25</v>
      </c>
      <c r="E33" s="44" t="s">
        <v>99</v>
      </c>
      <c r="F33" s="94" t="s">
        <v>157</v>
      </c>
      <c r="G33" s="46" t="s">
        <v>158</v>
      </c>
      <c r="H33" s="46">
        <v>2</v>
      </c>
      <c r="I33" s="46">
        <v>4</v>
      </c>
      <c r="J33" s="16">
        <f t="shared" si="5"/>
        <v>6</v>
      </c>
      <c r="K33" s="17" t="str">
        <f t="shared" si="6"/>
        <v>Alto</v>
      </c>
      <c r="L33" s="43" t="s">
        <v>29</v>
      </c>
      <c r="M33" s="46" t="s">
        <v>159</v>
      </c>
      <c r="N33" s="46">
        <v>1</v>
      </c>
      <c r="O33" s="46">
        <v>3</v>
      </c>
      <c r="P33" s="16">
        <f t="shared" si="7"/>
        <v>4</v>
      </c>
      <c r="Q33" s="17" t="str">
        <f t="shared" si="8"/>
        <v>Bajo</v>
      </c>
      <c r="R33" s="43" t="s">
        <v>160</v>
      </c>
      <c r="S33" s="46" t="s">
        <v>161</v>
      </c>
      <c r="T33" s="46" t="s">
        <v>162</v>
      </c>
      <c r="U33" s="21"/>
    </row>
    <row r="34" spans="1:21" s="20" customFormat="1" ht="108.6" customHeight="1">
      <c r="A34" s="102">
        <f>A33+1</f>
        <v>26</v>
      </c>
      <c r="B34" s="103" t="s">
        <v>23</v>
      </c>
      <c r="C34" s="63" t="s">
        <v>65</v>
      </c>
      <c r="D34" s="63" t="s">
        <v>25</v>
      </c>
      <c r="E34" s="63" t="s">
        <v>142</v>
      </c>
      <c r="F34" s="94" t="s">
        <v>163</v>
      </c>
      <c r="G34" s="93" t="s">
        <v>164</v>
      </c>
      <c r="H34" s="93">
        <v>2</v>
      </c>
      <c r="I34" s="93">
        <v>4</v>
      </c>
      <c r="J34" s="104">
        <f t="shared" si="5"/>
        <v>6</v>
      </c>
      <c r="K34" s="105" t="str">
        <f t="shared" si="6"/>
        <v>Alto</v>
      </c>
      <c r="L34" s="103" t="s">
        <v>50</v>
      </c>
      <c r="M34" s="93" t="s">
        <v>165</v>
      </c>
      <c r="N34" s="93">
        <v>1</v>
      </c>
      <c r="O34" s="93">
        <v>2</v>
      </c>
      <c r="P34" s="104">
        <f t="shared" si="7"/>
        <v>3</v>
      </c>
      <c r="Q34" s="105" t="str">
        <f t="shared" si="8"/>
        <v>Bajo</v>
      </c>
      <c r="R34" s="103" t="s">
        <v>160</v>
      </c>
      <c r="S34" s="93" t="s">
        <v>166</v>
      </c>
      <c r="T34" s="93" t="s">
        <v>167</v>
      </c>
      <c r="U34" s="21"/>
    </row>
    <row r="35" spans="1:21" s="20" customFormat="1" ht="73.150000000000006" customHeight="1" thickBot="1">
      <c r="A35" s="82">
        <v>27</v>
      </c>
      <c r="B35" s="83" t="s">
        <v>23</v>
      </c>
      <c r="C35" s="84" t="s">
        <v>24</v>
      </c>
      <c r="D35" s="84" t="s">
        <v>25</v>
      </c>
      <c r="E35" s="84" t="s">
        <v>81</v>
      </c>
      <c r="F35" s="90" t="s">
        <v>168</v>
      </c>
      <c r="G35" s="85" t="s">
        <v>169</v>
      </c>
      <c r="H35" s="85">
        <v>2</v>
      </c>
      <c r="I35" s="85">
        <v>4</v>
      </c>
      <c r="J35" s="86">
        <f t="shared" si="5"/>
        <v>6</v>
      </c>
      <c r="K35" s="87" t="str">
        <f t="shared" si="6"/>
        <v>Alto</v>
      </c>
      <c r="L35" s="83" t="s">
        <v>29</v>
      </c>
      <c r="M35" s="91" t="s">
        <v>170</v>
      </c>
      <c r="N35" s="85">
        <v>1</v>
      </c>
      <c r="O35" s="85">
        <v>3</v>
      </c>
      <c r="P35" s="86">
        <f t="shared" si="7"/>
        <v>4</v>
      </c>
      <c r="Q35" s="87" t="str">
        <f t="shared" si="8"/>
        <v>Bajo</v>
      </c>
      <c r="R35" s="83" t="s">
        <v>31</v>
      </c>
      <c r="S35" s="85" t="s">
        <v>171</v>
      </c>
      <c r="T35" s="85" t="s">
        <v>172</v>
      </c>
      <c r="U35" s="21"/>
    </row>
    <row r="36" spans="1:21" s="20" customFormat="1" ht="96.75" customHeight="1" thickBot="1">
      <c r="A36" s="47">
        <f t="shared" si="3"/>
        <v>28</v>
      </c>
      <c r="B36" s="43" t="s">
        <v>23</v>
      </c>
      <c r="C36" s="44" t="s">
        <v>65</v>
      </c>
      <c r="D36" s="44" t="s">
        <v>173</v>
      </c>
      <c r="E36" s="44" t="s">
        <v>26</v>
      </c>
      <c r="F36" s="45" t="s">
        <v>174</v>
      </c>
      <c r="G36" s="93" t="s">
        <v>175</v>
      </c>
      <c r="H36" s="46">
        <v>3</v>
      </c>
      <c r="I36" s="46">
        <v>3</v>
      </c>
      <c r="J36" s="16">
        <f t="shared" si="5"/>
        <v>6</v>
      </c>
      <c r="K36" s="17" t="str">
        <f t="shared" si="6"/>
        <v>Alto</v>
      </c>
      <c r="L36" s="43" t="s">
        <v>176</v>
      </c>
      <c r="M36" s="110" t="s">
        <v>177</v>
      </c>
      <c r="N36" s="46">
        <v>1</v>
      </c>
      <c r="O36" s="46">
        <v>2</v>
      </c>
      <c r="P36" s="16">
        <f t="shared" si="7"/>
        <v>3</v>
      </c>
      <c r="Q36" s="17" t="str">
        <f t="shared" si="8"/>
        <v>Bajo</v>
      </c>
      <c r="R36" s="43" t="s">
        <v>31</v>
      </c>
      <c r="S36" s="46" t="s">
        <v>178</v>
      </c>
      <c r="T36" s="46" t="s">
        <v>179</v>
      </c>
      <c r="U36" s="21"/>
    </row>
    <row r="37" spans="1:21" s="20" customFormat="1" ht="149.25" customHeight="1">
      <c r="A37" s="47">
        <v>29</v>
      </c>
      <c r="B37" s="43" t="s">
        <v>23</v>
      </c>
      <c r="C37" s="44" t="s">
        <v>24</v>
      </c>
      <c r="D37" s="44" t="s">
        <v>25</v>
      </c>
      <c r="E37" s="44" t="s">
        <v>26</v>
      </c>
      <c r="F37" s="45" t="s">
        <v>180</v>
      </c>
      <c r="G37" s="46" t="s">
        <v>181</v>
      </c>
      <c r="H37" s="46">
        <v>3</v>
      </c>
      <c r="I37" s="46">
        <v>3</v>
      </c>
      <c r="J37" s="59">
        <f>SUM(H37:I37)</f>
        <v>6</v>
      </c>
      <c r="K37" s="60" t="str">
        <f>IF(J37&lt;5,"Bajo",IF(J37=5,"Medio",IF(J37&lt;8,"Alto","Extremo")))</f>
        <v>Alto</v>
      </c>
      <c r="L37" s="108" t="s">
        <v>50</v>
      </c>
      <c r="M37" s="112" t="s">
        <v>182</v>
      </c>
      <c r="N37" s="109">
        <v>2</v>
      </c>
      <c r="O37" s="46">
        <v>2</v>
      </c>
      <c r="P37" s="59">
        <f>N37+O37</f>
        <v>4</v>
      </c>
      <c r="Q37" s="60" t="str">
        <f>IF(P37&lt;5,"Bajo",IF(P37=5,"Medio",IF(P37&lt;8,"Alto","Extremo")))</f>
        <v>Bajo</v>
      </c>
      <c r="R37" s="43" t="s">
        <v>31</v>
      </c>
      <c r="S37" s="46" t="s">
        <v>183</v>
      </c>
      <c r="T37" s="46" t="s">
        <v>184</v>
      </c>
      <c r="U37" s="21"/>
    </row>
    <row r="38" spans="1:21" ht="240" customHeight="1" thickBot="1">
      <c r="A38" s="64">
        <v>30</v>
      </c>
      <c r="B38" s="65" t="s">
        <v>185</v>
      </c>
      <c r="C38" s="66" t="s">
        <v>24</v>
      </c>
      <c r="D38" s="66" t="s">
        <v>25</v>
      </c>
      <c r="E38" s="66" t="s">
        <v>99</v>
      </c>
      <c r="F38" s="80" t="s">
        <v>186</v>
      </c>
      <c r="G38" s="81" t="s">
        <v>187</v>
      </c>
      <c r="H38" s="67">
        <v>2</v>
      </c>
      <c r="I38" s="67">
        <v>4</v>
      </c>
      <c r="J38" s="68">
        <f>SUM(H38:I38)</f>
        <v>6</v>
      </c>
      <c r="K38" s="69" t="str">
        <f>IF(J38&lt;5,"Bajo",IF(J38=5,"Medio",IF(J38&lt;8,"Alto","Extremo")))</f>
        <v>Alto</v>
      </c>
      <c r="L38" s="65" t="s">
        <v>160</v>
      </c>
      <c r="M38" s="111" t="s">
        <v>188</v>
      </c>
      <c r="N38" s="67">
        <v>1</v>
      </c>
      <c r="O38" s="67">
        <v>3</v>
      </c>
      <c r="P38" s="68">
        <f>N38+O38</f>
        <v>4</v>
      </c>
      <c r="Q38" s="69" t="str">
        <f>IF(P38&lt;5,"Bajo",IF(P38=5,"Medio",IF(P38&lt;8,"Alto","Extremo")))</f>
        <v>Bajo</v>
      </c>
      <c r="R38" s="65" t="s">
        <v>160</v>
      </c>
      <c r="S38" s="81" t="s">
        <v>189</v>
      </c>
      <c r="T38" s="81" t="s">
        <v>190</v>
      </c>
      <c r="U38" s="15"/>
    </row>
    <row r="39" spans="1:21" ht="121.5" thickBot="1">
      <c r="A39" s="70">
        <v>31</v>
      </c>
      <c r="B39" s="71" t="s">
        <v>23</v>
      </c>
      <c r="C39" s="71" t="s">
        <v>65</v>
      </c>
      <c r="D39" s="71" t="s">
        <v>25</v>
      </c>
      <c r="E39" s="79" t="s">
        <v>26</v>
      </c>
      <c r="F39" s="78" t="s">
        <v>191</v>
      </c>
      <c r="G39" s="72" t="s">
        <v>192</v>
      </c>
      <c r="H39" s="72">
        <v>1</v>
      </c>
      <c r="I39" s="72">
        <v>4</v>
      </c>
      <c r="J39" s="73">
        <f>SUM(H39:I39)</f>
        <v>5</v>
      </c>
      <c r="K39" s="74" t="str">
        <f>IF(J39&lt;5,"Bajo",IF(J39=5,"Medio",IF(J39&lt;8,"Alto","Extremo")))</f>
        <v>Medio</v>
      </c>
      <c r="L39" s="71" t="s">
        <v>160</v>
      </c>
      <c r="M39" s="75" t="s">
        <v>193</v>
      </c>
      <c r="N39" s="72">
        <v>1</v>
      </c>
      <c r="O39" s="72">
        <v>3</v>
      </c>
      <c r="P39" s="73">
        <f>N39+O39</f>
        <v>4</v>
      </c>
      <c r="Q39" s="74" t="str">
        <f>IF(P39&lt;5,"Bajo",IF(P39=5,"Medio",IF(P39&lt;8,"Alto","Extremo")))</f>
        <v>Bajo</v>
      </c>
      <c r="R39" s="71" t="s">
        <v>160</v>
      </c>
      <c r="S39" s="76" t="s">
        <v>194</v>
      </c>
      <c r="T39" s="77" t="s">
        <v>162</v>
      </c>
      <c r="U39" s="15"/>
    </row>
    <row r="40" spans="1:21">
      <c r="A40" s="29"/>
      <c r="B40" s="31"/>
      <c r="C40" s="31"/>
      <c r="D40" s="31"/>
      <c r="E40" s="32"/>
      <c r="F40" s="33"/>
      <c r="G40" s="33"/>
      <c r="H40" s="30"/>
      <c r="I40" s="30"/>
      <c r="J40" s="15"/>
      <c r="K40" s="15"/>
      <c r="M40" s="15"/>
      <c r="N40" s="15"/>
      <c r="O40" s="15"/>
      <c r="P40" s="15"/>
      <c r="Q40" s="15"/>
      <c r="R40" s="40"/>
      <c r="S40" s="39"/>
      <c r="T40" s="39"/>
      <c r="U40" s="15"/>
    </row>
    <row r="41" spans="1:21">
      <c r="A41" s="29"/>
      <c r="B41" s="31"/>
      <c r="C41" s="31"/>
      <c r="D41" s="31"/>
      <c r="E41" s="32"/>
      <c r="F41" s="33"/>
      <c r="G41" s="33"/>
      <c r="H41" s="30"/>
      <c r="I41" s="30"/>
      <c r="J41" s="15"/>
      <c r="K41" s="15"/>
      <c r="M41" s="15"/>
      <c r="N41" s="15"/>
      <c r="O41" s="15"/>
      <c r="P41" s="15"/>
      <c r="Q41" s="15"/>
      <c r="R41" s="40"/>
      <c r="S41" s="39"/>
      <c r="T41" s="39"/>
      <c r="U41" s="15"/>
    </row>
    <row r="42" spans="1:21">
      <c r="A42" s="29"/>
      <c r="B42" s="31"/>
      <c r="C42" s="31"/>
      <c r="D42" s="31"/>
      <c r="E42" s="32"/>
      <c r="F42" s="33"/>
      <c r="G42" s="33"/>
      <c r="H42" s="30"/>
      <c r="I42" s="30"/>
      <c r="J42" s="15"/>
      <c r="K42" s="15"/>
      <c r="M42" s="15"/>
      <c r="N42" s="15"/>
      <c r="O42" s="15"/>
      <c r="P42" s="15"/>
      <c r="Q42" s="15"/>
      <c r="R42" s="40"/>
      <c r="S42" s="39"/>
      <c r="T42" s="39"/>
      <c r="U42" s="15"/>
    </row>
    <row r="43" spans="1:21">
      <c r="A43" s="30"/>
      <c r="B43" s="31"/>
      <c r="C43" s="31"/>
      <c r="D43" s="31"/>
      <c r="E43" s="32"/>
      <c r="F43" s="33"/>
      <c r="G43" s="33"/>
      <c r="H43" s="30"/>
      <c r="I43" s="30"/>
      <c r="J43" s="15"/>
      <c r="K43" s="15"/>
      <c r="M43" s="15"/>
      <c r="N43" s="15"/>
      <c r="O43" s="15"/>
      <c r="P43" s="15"/>
      <c r="Q43" s="15"/>
      <c r="R43" s="40"/>
      <c r="S43" s="39"/>
      <c r="T43" s="39"/>
      <c r="U43" s="15"/>
    </row>
    <row r="44" spans="1:21">
      <c r="A44" s="30"/>
      <c r="B44" s="31"/>
      <c r="C44" s="31"/>
      <c r="D44" s="31"/>
      <c r="E44" s="32"/>
      <c r="F44" s="33"/>
      <c r="G44" s="33"/>
      <c r="H44" s="30"/>
      <c r="I44" s="30"/>
      <c r="J44" s="15"/>
      <c r="K44" s="15"/>
      <c r="M44" s="15"/>
      <c r="N44" s="15"/>
      <c r="O44" s="15"/>
      <c r="P44" s="15"/>
      <c r="Q44" s="15"/>
      <c r="R44" s="40"/>
      <c r="S44" s="39"/>
      <c r="T44" s="39"/>
      <c r="U44" s="15"/>
    </row>
    <row r="45" spans="1:21">
      <c r="A45" s="30"/>
      <c r="B45" s="31"/>
      <c r="C45" s="31"/>
      <c r="D45" s="31"/>
      <c r="E45" s="34"/>
      <c r="F45" s="35"/>
      <c r="G45" s="30"/>
      <c r="H45" s="30"/>
      <c r="I45" s="30"/>
      <c r="J45" s="15"/>
      <c r="K45" s="15"/>
      <c r="M45" s="15"/>
      <c r="N45" s="15"/>
      <c r="O45" s="15"/>
      <c r="P45" s="15"/>
      <c r="Q45" s="15"/>
      <c r="R45" s="40"/>
      <c r="S45" s="39"/>
      <c r="T45" s="39"/>
      <c r="U45" s="15"/>
    </row>
    <row r="46" spans="1:21">
      <c r="A46" s="30"/>
      <c r="B46" s="31"/>
      <c r="C46" s="31"/>
      <c r="D46" s="31"/>
      <c r="E46" s="34"/>
      <c r="F46" s="35"/>
      <c r="G46" s="30"/>
      <c r="H46" s="30"/>
      <c r="I46" s="30"/>
      <c r="J46" s="15"/>
      <c r="K46" s="15"/>
      <c r="M46" s="15"/>
      <c r="N46" s="15"/>
      <c r="O46" s="15"/>
      <c r="P46" s="15"/>
      <c r="Q46" s="15"/>
      <c r="R46" s="40"/>
      <c r="S46" s="39"/>
      <c r="T46" s="39"/>
      <c r="U46" s="15"/>
    </row>
    <row r="47" spans="1:21">
      <c r="E47" s="34"/>
      <c r="F47" s="35"/>
    </row>
  </sheetData>
  <autoFilter ref="A6:U39" xr:uid="{EB543BC6-B0B1-4342-9A75-9B7169221E73}">
    <filterColumn colId="13" showButton="0"/>
    <filterColumn colId="14" showButton="0"/>
    <filterColumn colId="15" showButton="0"/>
    <filterColumn colId="18" showButton="0"/>
  </autoFilter>
  <mergeCells count="20">
    <mergeCell ref="J6:J8"/>
    <mergeCell ref="K6:K8"/>
    <mergeCell ref="M6:M8"/>
    <mergeCell ref="G4:Q4"/>
    <mergeCell ref="A3:T3"/>
    <mergeCell ref="A1:T1"/>
    <mergeCell ref="A2:T2"/>
    <mergeCell ref="N6:Q7"/>
    <mergeCell ref="S6:T7"/>
    <mergeCell ref="L6:L8"/>
    <mergeCell ref="A6:A8"/>
    <mergeCell ref="B6:B8"/>
    <mergeCell ref="C6:C8"/>
    <mergeCell ref="D6:D8"/>
    <mergeCell ref="E6:E8"/>
    <mergeCell ref="F6:F8"/>
    <mergeCell ref="G6:G8"/>
    <mergeCell ref="H6:H8"/>
    <mergeCell ref="R6:R8"/>
    <mergeCell ref="I6:I8"/>
  </mergeCells>
  <conditionalFormatting sqref="J9:J39 P9:P39">
    <cfRule type="cellIs" dxfId="13" priority="60" stopIfTrue="1" operator="between">
      <formula>1</formula>
      <formula>4</formula>
    </cfRule>
    <cfRule type="cellIs" dxfId="12" priority="61" stopIfTrue="1" operator="between">
      <formula>1</formula>
      <formula>4</formula>
    </cfRule>
    <cfRule type="cellIs" dxfId="11" priority="68" stopIfTrue="1" operator="between">
      <formula>4</formula>
      <formula>1</formula>
    </cfRule>
    <cfRule type="cellIs" dxfId="10" priority="69" stopIfTrue="1" operator="between">
      <formula>5</formula>
      <formula>5</formula>
    </cfRule>
    <cfRule type="cellIs" dxfId="9" priority="70" stopIfTrue="1" operator="between">
      <formula>6</formula>
      <formula>7</formula>
    </cfRule>
  </conditionalFormatting>
  <conditionalFormatting sqref="J9:K39">
    <cfRule type="cellIs" dxfId="8" priority="2" stopIfTrue="1" operator="between">
      <formula>10</formula>
      <formula>8</formula>
    </cfRule>
  </conditionalFormatting>
  <conditionalFormatting sqref="K9:K39 Q9:Q39">
    <cfRule type="containsText" dxfId="7" priority="59" stopIfTrue="1" operator="containsText" text="Bajo">
      <formula>NOT(ISERROR(SEARCH("Bajo",K9)))</formula>
    </cfRule>
    <cfRule type="containsText" dxfId="6" priority="62" stopIfTrue="1" operator="containsText" text="Bajo">
      <formula>NOT(ISERROR(SEARCH("Bajo",K9)))</formula>
    </cfRule>
    <cfRule type="containsText" dxfId="5" priority="63" stopIfTrue="1" operator="containsText" text="Alto">
      <formula>NOT(ISERROR(SEARCH("Alto",K9)))</formula>
    </cfRule>
    <cfRule type="containsText" dxfId="4" priority="64" stopIfTrue="1" operator="containsText" text="Medio">
      <formula>NOT(ISERROR(SEARCH("Medio",K9)))</formula>
    </cfRule>
    <cfRule type="containsText" dxfId="3" priority="65" stopIfTrue="1" operator="containsText" text="Medio">
      <formula>NOT(ISERROR(SEARCH("Medio",K9)))</formula>
    </cfRule>
    <cfRule type="containsText" dxfId="2" priority="66" stopIfTrue="1" operator="containsText" text="Extremo">
      <formula>NOT(ISERROR(SEARCH("Extremo",K9)))</formula>
    </cfRule>
    <cfRule type="expression" dxfId="1" priority="67" stopIfTrue="1">
      <formula>"Extremo"</formula>
    </cfRule>
  </conditionalFormatting>
  <conditionalFormatting sqref="P9:Q39">
    <cfRule type="cellIs" dxfId="0" priority="1" stopIfTrue="1" operator="between">
      <formula>10</formula>
      <formula>8</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B913-F35B-4CEB-BE4D-9EDC0521BB7D}">
  <dimension ref="A1:D21"/>
  <sheetViews>
    <sheetView zoomScale="70" zoomScaleNormal="70" workbookViewId="0">
      <selection activeCell="A2" sqref="A2:D2"/>
    </sheetView>
  </sheetViews>
  <sheetFormatPr defaultColWidth="11" defaultRowHeight="12.75"/>
  <cols>
    <col min="1" max="1" width="5.375" style="2" customWidth="1"/>
    <col min="2" max="2" width="94.125" style="2" customWidth="1"/>
    <col min="3" max="3" width="43" style="2" customWidth="1"/>
    <col min="4" max="4" width="4.625" style="2" customWidth="1"/>
    <col min="5" max="5" width="6.125" style="2" customWidth="1"/>
    <col min="6" max="16384" width="11" style="2"/>
  </cols>
  <sheetData>
    <row r="1" spans="1:4" ht="66.75" customHeight="1">
      <c r="A1" s="127" t="s">
        <v>195</v>
      </c>
      <c r="B1" s="127"/>
      <c r="C1" s="127"/>
      <c r="D1" s="127"/>
    </row>
    <row r="2" spans="1:4" ht="12.75" customHeight="1">
      <c r="A2" s="128" t="s">
        <v>196</v>
      </c>
      <c r="B2" s="129"/>
      <c r="C2" s="129"/>
      <c r="D2" s="129"/>
    </row>
    <row r="3" spans="1:4" ht="12.75" customHeight="1">
      <c r="A3" s="4" t="s">
        <v>197</v>
      </c>
      <c r="B3" s="3"/>
      <c r="C3" s="3"/>
      <c r="D3" s="3"/>
    </row>
    <row r="4" spans="1:4" ht="30" customHeight="1">
      <c r="A4" s="130" t="s">
        <v>198</v>
      </c>
      <c r="B4" s="131"/>
      <c r="C4" s="131"/>
      <c r="D4" s="131"/>
    </row>
    <row r="5" spans="1:4" ht="12.75" customHeight="1">
      <c r="A5" s="5" t="s">
        <v>199</v>
      </c>
      <c r="B5" s="5" t="s">
        <v>200</v>
      </c>
      <c r="C5" s="6" t="s">
        <v>201</v>
      </c>
    </row>
    <row r="6" spans="1:4" ht="15" customHeight="1">
      <c r="A6" s="7">
        <v>1</v>
      </c>
      <c r="B6" s="8"/>
      <c r="C6" s="9"/>
    </row>
    <row r="7" spans="1:4" ht="15" customHeight="1">
      <c r="A7" s="7">
        <v>2</v>
      </c>
      <c r="B7" s="8"/>
      <c r="C7" s="9"/>
    </row>
    <row r="8" spans="1:4" ht="15" customHeight="1">
      <c r="A8" s="7">
        <v>3</v>
      </c>
      <c r="B8" s="8"/>
      <c r="C8" s="9"/>
    </row>
    <row r="9" spans="1:4" ht="15" customHeight="1">
      <c r="A9" s="7">
        <v>4</v>
      </c>
      <c r="B9" s="8"/>
      <c r="C9" s="9"/>
    </row>
    <row r="10" spans="1:4" ht="15" customHeight="1">
      <c r="A10" s="7">
        <v>5</v>
      </c>
      <c r="B10" s="8"/>
      <c r="C10" s="9"/>
    </row>
    <row r="11" spans="1:4" ht="14.25" customHeight="1">
      <c r="A11" s="7">
        <v>6</v>
      </c>
      <c r="B11" s="10"/>
      <c r="C11" s="9"/>
    </row>
    <row r="12" spans="1:4" ht="14.25" customHeight="1">
      <c r="A12" s="7">
        <v>7</v>
      </c>
      <c r="B12" s="10"/>
      <c r="C12" s="9"/>
      <c r="D12" s="11"/>
    </row>
    <row r="13" spans="1:4" ht="14.25" customHeight="1">
      <c r="A13" s="7">
        <v>8</v>
      </c>
      <c r="B13" s="10"/>
      <c r="C13" s="9"/>
    </row>
    <row r="14" spans="1:4" ht="15" customHeight="1">
      <c r="A14" s="7">
        <v>9</v>
      </c>
      <c r="B14" s="8"/>
      <c r="C14" s="9"/>
    </row>
    <row r="15" spans="1:4" ht="14.25" customHeight="1">
      <c r="A15" s="7">
        <v>10</v>
      </c>
      <c r="B15" s="12"/>
      <c r="C15" s="13"/>
    </row>
    <row r="17" spans="1:2">
      <c r="A17" s="2" t="s">
        <v>202</v>
      </c>
      <c r="B17" s="14"/>
    </row>
    <row r="18" spans="1:2">
      <c r="B18" s="14"/>
    </row>
    <row r="19" spans="1:2">
      <c r="B19" s="14"/>
    </row>
    <row r="20" spans="1:2">
      <c r="B20" s="14"/>
    </row>
    <row r="21" spans="1:2">
      <c r="B21" s="14"/>
    </row>
  </sheetData>
  <mergeCells count="3">
    <mergeCell ref="A1:D1"/>
    <mergeCell ref="A2:D2"/>
    <mergeCell ref="A4:D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
  <sheetViews>
    <sheetView view="pageBreakPreview" zoomScaleNormal="100" zoomScaleSheetLayoutView="100" workbookViewId="0">
      <selection sqref="A1:I1"/>
    </sheetView>
  </sheetViews>
  <sheetFormatPr defaultColWidth="11" defaultRowHeight="14.25"/>
  <cols>
    <col min="9" max="9" width="12.875" customWidth="1"/>
  </cols>
  <sheetData>
    <row r="1" spans="1:9" ht="15">
      <c r="A1" s="132" t="s">
        <v>203</v>
      </c>
      <c r="B1" s="132"/>
      <c r="C1" s="132"/>
      <c r="D1" s="132"/>
      <c r="E1" s="132"/>
      <c r="F1" s="132"/>
      <c r="G1" s="132"/>
      <c r="H1" s="132"/>
      <c r="I1" s="132"/>
    </row>
  </sheetData>
  <mergeCells count="1">
    <mergeCell ref="A1:I1"/>
  </mergeCells>
  <pageMargins left="0.7" right="0.7" top="0.75" bottom="0.75" header="0.3" footer="0.3"/>
  <pageSetup scale="82" orientation="portrait" r:id="rId1"/>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view="pageBreakPreview" zoomScaleNormal="100" zoomScaleSheetLayoutView="100" workbookViewId="0">
      <selection sqref="A1:D1"/>
    </sheetView>
  </sheetViews>
  <sheetFormatPr defaultColWidth="11" defaultRowHeight="14.25"/>
  <cols>
    <col min="4" max="4" width="20.125" customWidth="1"/>
  </cols>
  <sheetData>
    <row r="1" spans="1:5" ht="15">
      <c r="A1" s="132" t="s">
        <v>204</v>
      </c>
      <c r="B1" s="132"/>
      <c r="C1" s="132"/>
      <c r="D1" s="132"/>
      <c r="E1" s="1"/>
    </row>
    <row r="14" spans="1:5" ht="57" customHeight="1"/>
  </sheetData>
  <mergeCells count="1">
    <mergeCell ref="A1:D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
  <sheetViews>
    <sheetView view="pageBreakPreview" zoomScaleNormal="100" zoomScaleSheetLayoutView="100" workbookViewId="0">
      <selection activeCell="L7" sqref="L7"/>
    </sheetView>
  </sheetViews>
  <sheetFormatPr defaultColWidth="11" defaultRowHeight="14.25"/>
  <cols>
    <col min="9" max="9" width="12.625" customWidth="1"/>
  </cols>
  <sheetData>
    <row r="1" spans="1:9" ht="15">
      <c r="A1" s="132" t="s">
        <v>203</v>
      </c>
      <c r="B1" s="132"/>
      <c r="C1" s="132"/>
      <c r="D1" s="132"/>
      <c r="E1" s="132"/>
      <c r="F1" s="132"/>
      <c r="G1" s="132"/>
      <c r="H1" s="132"/>
      <c r="I1" s="132"/>
    </row>
    <row r="22" ht="20.25" customHeight="1"/>
  </sheetData>
  <mergeCells count="1">
    <mergeCell ref="A1:I1"/>
  </mergeCells>
  <pageMargins left="0.7" right="0.7" top="0.75" bottom="0.75" header="0.3" footer="0.3"/>
  <pageSetup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
  <sheetViews>
    <sheetView view="pageBreakPreview" zoomScaleNormal="100" zoomScaleSheetLayoutView="100" workbookViewId="0">
      <selection activeCell="E14" sqref="E14"/>
    </sheetView>
  </sheetViews>
  <sheetFormatPr defaultColWidth="11" defaultRowHeight="14.25"/>
  <cols>
    <col min="3" max="3" width="11.5" customWidth="1"/>
  </cols>
  <sheetData>
    <row r="1" spans="1:3" ht="15">
      <c r="A1" s="132" t="s">
        <v>205</v>
      </c>
      <c r="B1" s="132"/>
      <c r="C1" s="132"/>
    </row>
  </sheetData>
  <mergeCells count="1">
    <mergeCell ref="A1:C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4aea1d-15a3-46e0-bd67-63296df7c8d7">
      <Terms xmlns="http://schemas.microsoft.com/office/infopath/2007/PartnerControls"/>
    </lcf76f155ced4ddcb4097134ff3c332f>
    <TaxCatchAll xmlns="08375845-2e5b-48c3-b296-5625308c3fab" xsi:nil="true"/>
    <aaaaaaaa xmlns="b04aea1d-15a3-46e0-bd67-63296df7c8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7D2650C6774454C8C62417CB829A15D" ma:contentTypeVersion="12" ma:contentTypeDescription="Crear nuevo documento." ma:contentTypeScope="" ma:versionID="a44b5325c7fe8dfeafdd608ffec66749">
  <xsd:schema xmlns:xsd="http://www.w3.org/2001/XMLSchema" xmlns:xs="http://www.w3.org/2001/XMLSchema" xmlns:p="http://schemas.microsoft.com/office/2006/metadata/properties" xmlns:ns2="b04aea1d-15a3-46e0-bd67-63296df7c8d7" xmlns:ns3="08375845-2e5b-48c3-b296-5625308c3fab" targetNamespace="http://schemas.microsoft.com/office/2006/metadata/properties" ma:root="true" ma:fieldsID="dc8e9047344053027bd563e8bb130108" ns2:_="" ns3:_="">
    <xsd:import namespace="b04aea1d-15a3-46e0-bd67-63296df7c8d7"/>
    <xsd:import namespace="08375845-2e5b-48c3-b296-5625308c3f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aaaaaaa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aea1d-15a3-46e0-bd67-63296df7c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a4feee06-36c4-4f57-8b48-abef818b09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aaaaaaaa" ma:index="19" nillable="true" ma:displayName="aaaaaaaa" ma:internalName="aaaaaaa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75845-2e5b-48c3-b296-5625308c3fa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abe5afc-4726-490a-bfda-e45dedfafda2}" ma:internalName="TaxCatchAll" ma:showField="CatchAllData" ma:web="08375845-2e5b-48c3-b296-5625308c3f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521695-388C-4AD7-BABC-C6164280A1B6}"/>
</file>

<file path=customXml/itemProps2.xml><?xml version="1.0" encoding="utf-8"?>
<ds:datastoreItem xmlns:ds="http://schemas.openxmlformats.org/officeDocument/2006/customXml" ds:itemID="{BFAE27BA-A6D0-4AB6-A142-EFDEC306C49A}"/>
</file>

<file path=customXml/itemProps3.xml><?xml version="1.0" encoding="utf-8"?>
<ds:datastoreItem xmlns:ds="http://schemas.openxmlformats.org/officeDocument/2006/customXml" ds:itemID="{0FD781F9-9F54-46CE-A73E-2D6811A3DD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Ignacio Sánchez Castillo</dc:creator>
  <cp:keywords/>
  <dc:description/>
  <cp:lastModifiedBy>Jurídicos  Estructuración</cp:lastModifiedBy>
  <cp:revision/>
  <dcterms:created xsi:type="dcterms:W3CDTF">2019-07-11T14:55:28Z</dcterms:created>
  <dcterms:modified xsi:type="dcterms:W3CDTF">2026-04-23T02:42:34Z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0x01010097D2650C6774454C8C62417CB829A15D</vt:lpwstr>
  </property>
  <property fmtid="{D5CDD505-2E9C-101B-9397-08002B2CF9AE}" pid="3" name="MediaServiceImageTags">
    <vt:lpwstr/>
  </property>
</Properties>
</file>